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sult 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<sst xmlns="http://schemas.openxmlformats.org/spreadsheetml/2006/main" count="105" uniqueCount="88">
  <si>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Method name: Method 1</t>
  </si>
  <si>
    <t>Application: SparkControl</t>
  </si>
  <si>
    <t>V2.2</t>
  </si>
  <si>
    <t>Device: Spark</t>
  </si>
  <si>
    <t>Serial number: 1712003047</t>
  </si>
  <si>
    <t>Firmware:</t>
  </si>
  <si>
    <t>LUM:V5.2.3|ABS:V4.3.2|ABS_MEX:V5.0.7|CELL:V4.1.4|MTP:V13.1.5|FLUOR:V5.1.3|FLUOR_BOTTOM:V5.0.2|FLUOR_MEM:V5.0.7|FLUOR_MEX:V5.0.7|GCM:V3.0.2|INJ:V3.1.1</t>
  </si>
  <si>
    <t>Date:</t>
  </si>
  <si>
    <t>2022-09-08</t>
  </si>
  <si>
    <t>Time:</t>
  </si>
  <si>
    <t>14:44</t>
  </si>
  <si>
    <t>System</t>
  </si>
  <si>
    <t>DESKTOP-SOD7HV6</t>
  </si>
  <si>
    <t>User</t>
  </si>
  <si>
    <t>DESKTOP-SOD7HV6\Paulina</t>
  </si>
  <si>
    <t>Plate</t>
  </si>
  <si>
    <t>[LUM96fb_Lumox] - Greiner 96 Flat Black Cat. No.:  96000024/96120096</t>
  </si>
  <si>
    <t>Lid lifter</t>
  </si>
  <si>
    <t>No lid</t>
  </si>
  <si>
    <t>Humidity Cassette</t>
  </si>
  <si>
    <t>No humidity cassette</t>
  </si>
  <si>
    <t>Smooth mode</t>
  </si>
  <si>
    <t>Not selected</t>
  </si>
  <si>
    <t>List of actions in this measurement script:</t>
  </si>
  <si>
    <t>Fluorescence Top Reading</t>
  </si>
  <si>
    <t>Label 1</t>
  </si>
  <si>
    <t>Name</t>
  </si>
  <si>
    <t>LUM96fb_Lumox</t>
  </si>
  <si>
    <t>Plate layout</t>
  </si>
  <si>
    <t>Plate area</t>
  </si>
  <si>
    <t>A1-H12</t>
  </si>
  <si>
    <t>Mode</t>
  </si>
  <si>
    <t>Excitation</t>
  </si>
  <si>
    <t>Monochromator</t>
  </si>
  <si>
    <t>Excitation wavelength</t>
  </si>
  <si>
    <t>nm</t>
  </si>
  <si>
    <t>Excitation bandwidth</t>
  </si>
  <si>
    <t>Emission</t>
  </si>
  <si>
    <t>Emission wavelength</t>
  </si>
  <si>
    <t>Emission bandwidth</t>
  </si>
  <si>
    <t>Gain</t>
  </si>
  <si>
    <t>Optimal</t>
  </si>
  <si>
    <t>Mirror</t>
  </si>
  <si>
    <t>Automatic (Dichroic 510)</t>
  </si>
  <si>
    <t>Number of flashes</t>
  </si>
  <si>
    <t>Integration time</t>
  </si>
  <si>
    <t>µs</t>
  </si>
  <si>
    <t>Lag time</t>
  </si>
  <si>
    <t>Settle time</t>
  </si>
  <si>
    <t>ms</t>
  </si>
  <si>
    <t>Z-Position</t>
  </si>
  <si>
    <t>µm</t>
  </si>
  <si>
    <t>Z-Position mode</t>
  </si>
  <si>
    <t>Manual</t>
  </si>
  <si>
    <t>Part of Plate</t>
  </si>
  <si>
    <t>Start Time</t>
  </si>
  <si>
    <t>2022-09-08 14:42:58</t>
  </si>
  <si>
    <t>Temperature</t>
  </si>
  <si>
    <t>°C</t>
  </si>
  <si>
    <t>&lt;&gt;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</si>
  <si>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</si>
  <si>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</si>
  <si>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</si>
  <si>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</si>
  <si>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</si>
  <si>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</si>
  <si>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</si>
  <si>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</si>
  <si>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</si>
  <si>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</si>
  <si>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</si>
  <si>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</si>
  <si>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</si>
  <si>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</si>
  <si>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</si>
  <si>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</si>
  <si>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</si>
  <si>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</si>
  <si>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</si>
  <si>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</si>
  <si>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End Time</t>
  </si>
  <si>
    <t>2022-09-08 14:44:17</t>
  </si>
  <si>
    <t>CT</t>
  </si>
  <si>
    <t>F127 1%</t>
  </si>
  <si>
    <t>F127 2.5%</t>
  </si>
  <si>
    <t>F127 5%</t>
  </si>
  <si>
    <t>AVG</t>
  </si>
  <si>
    <t>SD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</si>
</sst>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NumberFormat="1" applyFont="1" applyFill="1">
      <alignment/>
      <protection/>
    </xf>
    <xf numFmtId="0" fontId="2" fillId="33" borderId="0" xfId="44" applyNumberFormat="1" applyFont="1" applyFill="1">
      <alignment/>
      <protection/>
    </xf>
    <xf numFmtId="0" fontId="3" fillId="34" borderId="0" xfId="44" applyNumberFormat="1" applyFont="1" applyFill="1">
      <alignment/>
      <protection/>
    </xf>
    <xf numFmtId="0" fontId="3" fillId="0" borderId="0" xfId="44" applyNumberFormat="1" applyFont="1" applyFill="1">
      <alignment/>
      <protection/>
    </xf>
    <xf numFmtId="0" fontId="1" fillId="35" borderId="10" xfId="44" applyFill="1" applyBorder="1" applyAlignment="1">
      <alignment horizontal="center"/>
      <protection/>
    </xf>
    <xf numFmtId="9" fontId="1" fillId="35" borderId="10" xfId="44" applyNumberFormat="1" applyFill="1" applyBorder="1" applyAlignment="1">
      <alignment horizontal="center"/>
      <protection/>
    </xf>
    <xf numFmtId="10" fontId="1" fillId="35" borderId="10" xfId="44" applyNumberFormat="1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DFF2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PageLayoutView="0" workbookViewId="0" topLeftCell="A1">
      <selection activeCell="N43" sqref="N43"/>
    </sheetView>
  </sheetViews>
  <sheetFormatPr defaultColWidth="8.7109375" defaultRowHeight="12.75"/>
  <cols>
    <col min="1" max="16384" width="8.710937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</row>
    <row r="3" spans="1:11" ht="15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"/>
      <c r="J3" s="2"/>
      <c r="K3" s="2"/>
    </row>
    <row r="4" spans="1:11" ht="15">
      <c r="A4" s="2" t="s">
        <v>5</v>
      </c>
      <c r="B4" s="2"/>
      <c r="C4" s="2"/>
      <c r="D4" s="2"/>
      <c r="E4" s="2" t="s">
        <v>6</v>
      </c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 t="s">
        <v>7</v>
      </c>
      <c r="B6" s="2"/>
      <c r="C6" s="2"/>
      <c r="D6" s="2"/>
      <c r="E6" s="2" t="s">
        <v>8</v>
      </c>
      <c r="F6" s="2"/>
      <c r="G6" s="2"/>
      <c r="H6" s="2"/>
      <c r="I6" s="2"/>
      <c r="J6" s="2"/>
      <c r="K6" s="2"/>
    </row>
    <row r="7" spans="1:11" ht="15">
      <c r="A7" s="2" t="s">
        <v>9</v>
      </c>
      <c r="B7" s="2"/>
      <c r="C7" s="2"/>
      <c r="D7" s="2"/>
      <c r="E7" s="2" t="s">
        <v>10</v>
      </c>
      <c r="F7" s="2"/>
      <c r="G7" s="2"/>
      <c r="H7" s="2"/>
      <c r="I7" s="2"/>
      <c r="J7" s="2"/>
      <c r="K7" s="2"/>
    </row>
    <row r="8" spans="1:11" ht="15">
      <c r="A8" s="2" t="s">
        <v>11</v>
      </c>
      <c r="B8" s="2"/>
      <c r="C8" s="2"/>
      <c r="D8" s="2"/>
      <c r="E8" s="2" t="s">
        <v>12</v>
      </c>
      <c r="F8" s="2"/>
      <c r="G8" s="2"/>
      <c r="H8" s="2"/>
      <c r="I8" s="2"/>
      <c r="J8" s="2"/>
      <c r="K8" s="2"/>
    </row>
    <row r="9" spans="1:11" ht="15">
      <c r="A9" s="2" t="s">
        <v>13</v>
      </c>
      <c r="B9" s="2"/>
      <c r="C9" s="2"/>
      <c r="D9" s="2"/>
      <c r="E9" s="2" t="s">
        <v>14</v>
      </c>
      <c r="F9" s="2"/>
      <c r="G9" s="2"/>
      <c r="H9" s="2"/>
      <c r="I9" s="2"/>
      <c r="J9" s="2"/>
      <c r="K9" s="2"/>
    </row>
    <row r="10" spans="1:11" ht="15">
      <c r="A10" s="2" t="s">
        <v>15</v>
      </c>
      <c r="B10" s="2"/>
      <c r="C10" s="2"/>
      <c r="D10" s="2"/>
      <c r="E10" s="2" t="s">
        <v>16</v>
      </c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/>
      <c r="C11" s="2"/>
      <c r="D11" s="2"/>
      <c r="E11" s="2" t="s">
        <v>18</v>
      </c>
      <c r="F11" s="2"/>
      <c r="G11" s="2"/>
      <c r="H11" s="2"/>
      <c r="I11" s="2"/>
      <c r="J11" s="2"/>
      <c r="K11" s="2"/>
    </row>
    <row r="12" spans="1:11" ht="15">
      <c r="A12" s="2" t="s">
        <v>19</v>
      </c>
      <c r="B12" s="2"/>
      <c r="C12" s="2"/>
      <c r="D12" s="2"/>
      <c r="E12" s="2" t="s">
        <v>20</v>
      </c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 t="s">
        <v>22</v>
      </c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 t="s">
        <v>24</v>
      </c>
      <c r="C17" s="3"/>
      <c r="D17" s="3"/>
      <c r="E17" s="3"/>
      <c r="F17" s="3"/>
      <c r="G17" s="3" t="s">
        <v>25</v>
      </c>
      <c r="H17" s="3"/>
      <c r="I17" s="3"/>
      <c r="J17" s="3"/>
      <c r="K17" s="3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26</v>
      </c>
      <c r="B19" s="2"/>
      <c r="C19" s="2"/>
      <c r="D19" s="2"/>
      <c r="E19" s="2" t="s">
        <v>27</v>
      </c>
      <c r="F19" s="2"/>
      <c r="G19" s="2"/>
      <c r="H19" s="2"/>
      <c r="I19" s="2"/>
      <c r="J19" s="2"/>
      <c r="K19" s="2"/>
    </row>
    <row r="20" spans="1:11" ht="15">
      <c r="A20" s="2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 t="s">
        <v>29</v>
      </c>
      <c r="B21" s="2"/>
      <c r="C21" s="2"/>
      <c r="D21" s="2"/>
      <c r="E21" s="2" t="s">
        <v>30</v>
      </c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31</v>
      </c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 t="s">
        <v>26</v>
      </c>
      <c r="B24" s="2" t="s">
        <v>25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32</v>
      </c>
      <c r="B25" s="2"/>
      <c r="C25" s="2"/>
      <c r="D25" s="2"/>
      <c r="E25" s="2" t="s">
        <v>33</v>
      </c>
      <c r="F25" s="2"/>
      <c r="G25" s="2"/>
      <c r="H25" s="2"/>
      <c r="I25" s="2"/>
      <c r="J25" s="2"/>
      <c r="K25" s="2"/>
    </row>
    <row r="26" spans="1:11" ht="15">
      <c r="A26" s="2" t="s">
        <v>34</v>
      </c>
      <c r="B26" s="2"/>
      <c r="C26" s="2"/>
      <c r="D26" s="2"/>
      <c r="E26" s="2">
        <v>485</v>
      </c>
      <c r="F26" s="2" t="s">
        <v>35</v>
      </c>
      <c r="G26" s="2"/>
      <c r="H26" s="2"/>
      <c r="I26" s="2"/>
      <c r="J26" s="2"/>
      <c r="K26" s="2"/>
    </row>
    <row r="27" spans="1:11" ht="15">
      <c r="A27" s="2" t="s">
        <v>36</v>
      </c>
      <c r="B27" s="2"/>
      <c r="C27" s="2"/>
      <c r="D27" s="2"/>
      <c r="E27" s="2">
        <v>20</v>
      </c>
      <c r="F27" s="2" t="s">
        <v>35</v>
      </c>
      <c r="G27" s="2"/>
      <c r="H27" s="2"/>
      <c r="I27" s="2"/>
      <c r="J27" s="2"/>
      <c r="K27" s="2"/>
    </row>
    <row r="28" spans="1:11" ht="15">
      <c r="A28" s="2" t="s">
        <v>37</v>
      </c>
      <c r="B28" s="2"/>
      <c r="C28" s="2"/>
      <c r="D28" s="2"/>
      <c r="E28" s="2" t="s">
        <v>33</v>
      </c>
      <c r="F28" s="2"/>
      <c r="G28" s="2"/>
      <c r="H28" s="2"/>
      <c r="I28" s="2"/>
      <c r="J28" s="2"/>
      <c r="K28" s="2"/>
    </row>
    <row r="29" spans="1:11" ht="15">
      <c r="A29" s="2" t="s">
        <v>38</v>
      </c>
      <c r="B29" s="2"/>
      <c r="C29" s="2"/>
      <c r="D29" s="2"/>
      <c r="E29" s="2">
        <v>535.0000000000001</v>
      </c>
      <c r="F29" s="2" t="s">
        <v>35</v>
      </c>
      <c r="G29" s="2"/>
      <c r="H29" s="2"/>
      <c r="I29" s="2"/>
      <c r="J29" s="2"/>
      <c r="K29" s="2"/>
    </row>
    <row r="30" spans="1:11" ht="15">
      <c r="A30" s="2" t="s">
        <v>39</v>
      </c>
      <c r="B30" s="2"/>
      <c r="C30" s="2"/>
      <c r="D30" s="2"/>
      <c r="E30" s="2">
        <v>20</v>
      </c>
      <c r="F30" s="2" t="s">
        <v>35</v>
      </c>
      <c r="G30" s="2"/>
      <c r="H30" s="2"/>
      <c r="I30" s="2"/>
      <c r="J30" s="2"/>
      <c r="K30" s="2"/>
    </row>
    <row r="31" spans="1:11" ht="15">
      <c r="A31" s="2" t="s">
        <v>40</v>
      </c>
      <c r="B31" s="2"/>
      <c r="C31" s="2"/>
      <c r="D31" s="2"/>
      <c r="E31" s="2">
        <v>142</v>
      </c>
      <c r="F31" s="2" t="s">
        <v>41</v>
      </c>
      <c r="G31" s="2"/>
      <c r="H31" s="2"/>
      <c r="I31" s="2"/>
      <c r="J31" s="2"/>
      <c r="K31" s="2"/>
    </row>
    <row r="32" spans="1:11" ht="15">
      <c r="A32" s="2" t="s">
        <v>42</v>
      </c>
      <c r="B32" s="2"/>
      <c r="C32" s="2"/>
      <c r="D32" s="2"/>
      <c r="E32" s="2" t="s">
        <v>43</v>
      </c>
      <c r="F32" s="2"/>
      <c r="G32" s="2"/>
      <c r="H32" s="2"/>
      <c r="I32" s="2"/>
      <c r="J32" s="2"/>
      <c r="K32" s="2"/>
    </row>
    <row r="33" spans="1:11" ht="15">
      <c r="A33" s="2" t="s">
        <v>44</v>
      </c>
      <c r="B33" s="2"/>
      <c r="C33" s="2"/>
      <c r="D33" s="2"/>
      <c r="E33" s="2">
        <v>30</v>
      </c>
      <c r="F33" s="2"/>
      <c r="G33" s="2"/>
      <c r="H33" s="2"/>
      <c r="I33" s="2"/>
      <c r="J33" s="2"/>
      <c r="K33" s="2"/>
    </row>
    <row r="34" spans="1:11" ht="15">
      <c r="A34" s="2" t="s">
        <v>45</v>
      </c>
      <c r="B34" s="2"/>
      <c r="C34" s="2"/>
      <c r="D34" s="2"/>
      <c r="E34" s="2">
        <v>40</v>
      </c>
      <c r="F34" s="2" t="s">
        <v>46</v>
      </c>
      <c r="G34" s="2"/>
      <c r="H34" s="2"/>
      <c r="I34" s="2"/>
      <c r="J34" s="2"/>
      <c r="K34" s="2"/>
    </row>
    <row r="35" spans="1:11" ht="15">
      <c r="A35" s="2" t="s">
        <v>47</v>
      </c>
      <c r="B35" s="2"/>
      <c r="C35" s="2"/>
      <c r="D35" s="2"/>
      <c r="E35" s="2">
        <v>0</v>
      </c>
      <c r="F35" s="2" t="s">
        <v>46</v>
      </c>
      <c r="G35" s="2"/>
      <c r="H35" s="2"/>
      <c r="I35" s="2"/>
      <c r="J35" s="2"/>
      <c r="K35" s="2"/>
    </row>
    <row r="36" spans="1:11" ht="15">
      <c r="A36" s="2" t="s">
        <v>48</v>
      </c>
      <c r="B36" s="2"/>
      <c r="C36" s="2"/>
      <c r="D36" s="2"/>
      <c r="E36" s="2">
        <v>0</v>
      </c>
      <c r="F36" s="2" t="s">
        <v>49</v>
      </c>
      <c r="G36" s="2"/>
      <c r="H36" s="2"/>
      <c r="I36" s="2"/>
      <c r="J36" s="2"/>
      <c r="K36" s="2"/>
    </row>
    <row r="37" spans="1:11" ht="15">
      <c r="A37" s="2" t="s">
        <v>50</v>
      </c>
      <c r="B37" s="2"/>
      <c r="C37" s="2"/>
      <c r="D37" s="2"/>
      <c r="E37" s="2">
        <v>20000</v>
      </c>
      <c r="F37" s="2" t="s">
        <v>51</v>
      </c>
      <c r="G37" s="2"/>
      <c r="H37" s="2"/>
      <c r="I37" s="2"/>
      <c r="J37" s="2"/>
      <c r="K37" s="2"/>
    </row>
    <row r="38" spans="1:11" ht="15">
      <c r="A38" s="2" t="s">
        <v>52</v>
      </c>
      <c r="B38" s="2"/>
      <c r="C38" s="2"/>
      <c r="D38" s="2"/>
      <c r="E38" s="2" t="s">
        <v>53</v>
      </c>
      <c r="F38" s="2"/>
      <c r="G38" s="2"/>
      <c r="H38" s="2"/>
      <c r="I38" s="2"/>
      <c r="J38" s="2"/>
      <c r="K38" s="2"/>
    </row>
    <row r="39" spans="1:11" ht="15">
      <c r="A39" s="2" t="s">
        <v>54</v>
      </c>
      <c r="B39" s="2"/>
      <c r="C39" s="2"/>
      <c r="D39" s="2"/>
      <c r="E39" s="2" t="s">
        <v>30</v>
      </c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55</v>
      </c>
      <c r="B41" s="2"/>
      <c r="C41" s="2"/>
      <c r="D41" s="2"/>
      <c r="E41" s="2" t="s">
        <v>56</v>
      </c>
      <c r="F41" s="2"/>
      <c r="G41" s="2"/>
      <c r="H41" s="2"/>
      <c r="I41" s="2"/>
      <c r="J41" s="2"/>
      <c r="K41" s="2"/>
    </row>
    <row r="42" spans="1:11" ht="15">
      <c r="A42" s="2" t="s">
        <v>57</v>
      </c>
      <c r="B42" s="2"/>
      <c r="C42" s="2"/>
      <c r="D42" s="2"/>
      <c r="E42" s="2">
        <v>28.5</v>
      </c>
      <c r="F42" s="2" t="s">
        <v>58</v>
      </c>
      <c r="G42" s="2"/>
      <c r="H42" s="2"/>
      <c r="I42" s="2"/>
      <c r="J42" s="2"/>
      <c r="K42" s="2"/>
    </row>
    <row r="43" spans="1:3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AD43" s="6" t="s">
        <v>82</v>
      </c>
      <c r="AE43" s="6"/>
      <c r="AF43" s="7">
        <v>0.01</v>
      </c>
      <c r="AG43" s="6"/>
      <c r="AH43" s="8">
        <v>0.025</v>
      </c>
      <c r="AI43" s="6"/>
      <c r="AJ43" s="7">
        <v>0.05</v>
      </c>
      <c r="AK43" s="6"/>
    </row>
    <row r="44" spans="1:37" ht="15">
      <c r="A44" s="4" t="s">
        <v>59</v>
      </c>
      <c r="B44" s="4" t="s">
        <v>60</v>
      </c>
      <c r="C44" s="4" t="s">
        <v>61</v>
      </c>
      <c r="D44" s="4" t="s">
        <v>62</v>
      </c>
      <c r="E44" s="4" t="s">
        <v>63</v>
      </c>
      <c r="F44" s="4" t="s">
        <v>64</v>
      </c>
      <c r="G44" s="4" t="s">
        <v>65</v>
      </c>
      <c r="H44" s="4" t="s">
        <v>66</v>
      </c>
      <c r="I44" s="4" t="s">
        <v>67</v>
      </c>
      <c r="J44" s="4" t="s">
        <v>68</v>
      </c>
      <c r="K44" s="4" t="s">
        <v>69</v>
      </c>
      <c r="L44" s="4" t="s">
        <v>70</v>
      </c>
      <c r="M44" s="4" t="s">
        <v>71</v>
      </c>
      <c r="P44" s="9" t="s">
        <v>82</v>
      </c>
      <c r="Q44" s="9"/>
      <c r="R44" s="9"/>
      <c r="S44" s="9" t="s">
        <v>83</v>
      </c>
      <c r="T44" s="9"/>
      <c r="U44" s="9"/>
      <c r="V44" s="9" t="s">
        <v>84</v>
      </c>
      <c r="W44" s="9"/>
      <c r="X44" s="9"/>
      <c r="Y44" s="9" t="s">
        <v>85</v>
      </c>
      <c r="Z44" s="9"/>
      <c r="AA44" s="9"/>
      <c r="AD44" s="10" t="s">
        <v>86</v>
      </c>
      <c r="AE44" s="10" t="s">
        <v>87</v>
      </c>
      <c r="AF44" s="10" t="s">
        <v>86</v>
      </c>
      <c r="AG44" s="10" t="s">
        <v>87</v>
      </c>
      <c r="AH44" s="10" t="s">
        <v>86</v>
      </c>
      <c r="AI44" s="10" t="s">
        <v>87</v>
      </c>
      <c r="AJ44" s="10" t="s">
        <v>86</v>
      </c>
      <c r="AK44" s="10" t="s">
        <v>87</v>
      </c>
    </row>
    <row r="45" spans="1:37" ht="15">
      <c r="A45" s="4" t="s">
        <v>72</v>
      </c>
      <c r="B45" s="2">
        <v>10904</v>
      </c>
      <c r="C45" s="2">
        <v>10835</v>
      </c>
      <c r="D45" s="2">
        <v>10199</v>
      </c>
      <c r="E45" s="2">
        <v>1116</v>
      </c>
      <c r="F45" s="2">
        <v>948</v>
      </c>
      <c r="G45" s="2">
        <v>780</v>
      </c>
      <c r="H45" s="2">
        <v>806</v>
      </c>
      <c r="I45" s="2">
        <v>793</v>
      </c>
      <c r="J45" s="2">
        <v>864</v>
      </c>
      <c r="K45" s="2">
        <v>843</v>
      </c>
      <c r="L45" s="2">
        <v>855</v>
      </c>
      <c r="M45" s="2">
        <v>754</v>
      </c>
      <c r="O45" s="1">
        <v>0</v>
      </c>
      <c r="P45" s="1">
        <f>B45/$B$45*100</f>
        <v>100</v>
      </c>
      <c r="Q45" s="1">
        <f>C45/$C$45*100</f>
        <v>100</v>
      </c>
      <c r="R45" s="1">
        <f>D45/$D$45*100</f>
        <v>100</v>
      </c>
      <c r="S45" s="1">
        <f>E45/$E$45*100</f>
        <v>100</v>
      </c>
      <c r="T45" s="1">
        <f>F45/$F$45*100</f>
        <v>100</v>
      </c>
      <c r="U45" s="1">
        <f>G45/$G$45*100</f>
        <v>100</v>
      </c>
      <c r="V45" s="1">
        <f>H45/$H$45*100</f>
        <v>100</v>
      </c>
      <c r="W45" s="1">
        <f>I45/$I$45*100</f>
        <v>100</v>
      </c>
      <c r="X45" s="1">
        <f>J45/$J$45*100</f>
        <v>100</v>
      </c>
      <c r="Y45" s="1">
        <f>K45/$K$45*100</f>
        <v>100</v>
      </c>
      <c r="Z45" s="1">
        <f>L45/$L$45*100</f>
        <v>100</v>
      </c>
      <c r="AA45" s="1">
        <f>M45/$M$45*100</f>
        <v>100</v>
      </c>
      <c r="AC45" s="1">
        <v>0</v>
      </c>
      <c r="AD45" s="1">
        <f>AVERAGE(P45:R45)</f>
        <v>100</v>
      </c>
      <c r="AE45" s="1">
        <f>STDEV(P45:R45)</f>
        <v>0</v>
      </c>
      <c r="AF45" s="1">
        <f>AVERAGE(S45:U45)</f>
        <v>100</v>
      </c>
      <c r="AG45" s="1">
        <f>STDEV(S45:U45)</f>
        <v>0</v>
      </c>
      <c r="AH45" s="1">
        <f>AVERAGE(V45:X45)</f>
        <v>100</v>
      </c>
      <c r="AI45" s="1">
        <f>STDEV(V45:X45)</f>
        <v>0</v>
      </c>
      <c r="AJ45" s="1">
        <f>AVERAGE(Y45:AA45)</f>
        <v>100</v>
      </c>
      <c r="AK45" s="1">
        <f>STDEV(Y45:AA45)</f>
        <v>0</v>
      </c>
    </row>
    <row r="46" spans="1:37" ht="15">
      <c r="A46" s="4" t="s">
        <v>73</v>
      </c>
      <c r="B46" s="2">
        <v>9706</v>
      </c>
      <c r="C46" s="2">
        <v>15949</v>
      </c>
      <c r="D46" s="2">
        <v>7865</v>
      </c>
      <c r="E46" s="2">
        <v>949</v>
      </c>
      <c r="F46" s="2">
        <v>946</v>
      </c>
      <c r="G46" s="2">
        <v>832</v>
      </c>
      <c r="H46" s="2">
        <v>870</v>
      </c>
      <c r="I46" s="2">
        <v>846</v>
      </c>
      <c r="J46" s="2">
        <v>900</v>
      </c>
      <c r="K46" s="2">
        <v>808</v>
      </c>
      <c r="L46" s="2">
        <v>911</v>
      </c>
      <c r="M46" s="2">
        <v>767</v>
      </c>
      <c r="O46" s="1">
        <v>0.1</v>
      </c>
      <c r="P46" s="1">
        <f aca="true" t="shared" si="0" ref="P46:P52">B46/$B$45*100</f>
        <v>89.01320616287602</v>
      </c>
      <c r="Q46" s="1">
        <f aca="true" t="shared" si="1" ref="Q46:Q52">C46/$C$45*100</f>
        <v>147.1988924780803</v>
      </c>
      <c r="R46" s="1">
        <f aca="true" t="shared" si="2" ref="R46:R52">D46/$D$45*100</f>
        <v>77.11540347092853</v>
      </c>
      <c r="S46" s="1">
        <f aca="true" t="shared" si="3" ref="S46:S52">E46/$E$45*100</f>
        <v>85.03584229390681</v>
      </c>
      <c r="T46" s="1">
        <f aca="true" t="shared" si="4" ref="T46:T52">F46/$F$45*100</f>
        <v>99.78902953586498</v>
      </c>
      <c r="U46" s="1">
        <f aca="true" t="shared" si="5" ref="U46:U52">G46/$G$45*100</f>
        <v>106.66666666666667</v>
      </c>
      <c r="V46" s="1">
        <f aca="true" t="shared" si="6" ref="V46:V52">H46/$H$45*100</f>
        <v>107.94044665012407</v>
      </c>
      <c r="W46" s="1">
        <f aca="true" t="shared" si="7" ref="W46:W52">I46/$I$45*100</f>
        <v>106.68348045397227</v>
      </c>
      <c r="X46" s="1">
        <f aca="true" t="shared" si="8" ref="X46:X52">J46/$J$45*100</f>
        <v>104.16666666666667</v>
      </c>
      <c r="Y46" s="1">
        <f aca="true" t="shared" si="9" ref="Y46:Y52">K46/$K$45*100</f>
        <v>95.84816132858838</v>
      </c>
      <c r="Z46" s="1">
        <f aca="true" t="shared" si="10" ref="Z46:Z52">L46/$L$45*100</f>
        <v>106.54970760233917</v>
      </c>
      <c r="AA46" s="1">
        <f aca="true" t="shared" si="11" ref="AA46:AA52">M46/$M$45*100</f>
        <v>101.72413793103448</v>
      </c>
      <c r="AC46" s="1">
        <v>0.1</v>
      </c>
      <c r="AD46" s="1">
        <f aca="true" t="shared" si="12" ref="AD46:AD51">AVERAGE(P46:R46)</f>
        <v>104.44250070396161</v>
      </c>
      <c r="AE46" s="1">
        <f aca="true" t="shared" si="13" ref="AE46:AE52">STDEV(P46:R46)</f>
        <v>37.50294928909688</v>
      </c>
      <c r="AF46" s="1">
        <f aca="true" t="shared" si="14" ref="AF46:AF52">AVERAGE(S46:U46)</f>
        <v>97.16384616547948</v>
      </c>
      <c r="AG46" s="1">
        <f aca="true" t="shared" si="15" ref="AG46:AG52">STDEV(S46:U46)</f>
        <v>11.05177956518347</v>
      </c>
      <c r="AH46" s="1">
        <f aca="true" t="shared" si="16" ref="AH46:AH52">AVERAGE(V46:X46)</f>
        <v>106.263531256921</v>
      </c>
      <c r="AI46" s="1">
        <f aca="true" t="shared" si="17" ref="AI46:AI52">STDEV(V46:X46)</f>
        <v>1.9216195869536554</v>
      </c>
      <c r="AJ46" s="1">
        <f aca="true" t="shared" si="18" ref="AJ46:AJ52">AVERAGE(Y46:AA46)</f>
        <v>101.37400228732066</v>
      </c>
      <c r="AK46" s="1">
        <f aca="true" t="shared" si="19" ref="AK46:AK52">STDEV(Y46:AA46)</f>
        <v>5.359358113529692</v>
      </c>
    </row>
    <row r="47" spans="1:37" ht="15">
      <c r="A47" s="4" t="s">
        <v>74</v>
      </c>
      <c r="B47" s="2">
        <v>9859</v>
      </c>
      <c r="C47" s="2">
        <v>8843</v>
      </c>
      <c r="D47" s="2">
        <v>5558</v>
      </c>
      <c r="E47" s="2">
        <v>921</v>
      </c>
      <c r="F47" s="2">
        <v>1059</v>
      </c>
      <c r="G47" s="2">
        <v>931</v>
      </c>
      <c r="H47" s="2">
        <v>858</v>
      </c>
      <c r="I47" s="2">
        <v>963</v>
      </c>
      <c r="J47" s="2">
        <v>942</v>
      </c>
      <c r="K47" s="2">
        <v>801</v>
      </c>
      <c r="L47" s="2">
        <v>852</v>
      </c>
      <c r="M47" s="2">
        <v>792</v>
      </c>
      <c r="O47" s="1">
        <v>0.5</v>
      </c>
      <c r="P47" s="1">
        <f t="shared" si="0"/>
        <v>90.41636096845195</v>
      </c>
      <c r="Q47" s="1">
        <f t="shared" si="1"/>
        <v>81.61513613290263</v>
      </c>
      <c r="R47" s="1">
        <f t="shared" si="2"/>
        <v>54.495538778311605</v>
      </c>
      <c r="S47" s="1">
        <f t="shared" si="3"/>
        <v>82.52688172043011</v>
      </c>
      <c r="T47" s="1">
        <f t="shared" si="4"/>
        <v>111.70886075949366</v>
      </c>
      <c r="U47" s="1">
        <f t="shared" si="5"/>
        <v>119.35897435897435</v>
      </c>
      <c r="V47" s="1">
        <f t="shared" si="6"/>
        <v>106.4516129032258</v>
      </c>
      <c r="W47" s="1">
        <f t="shared" si="7"/>
        <v>121.437578814628</v>
      </c>
      <c r="X47" s="1">
        <f t="shared" si="8"/>
        <v>109.02777777777777</v>
      </c>
      <c r="Y47" s="1">
        <f t="shared" si="9"/>
        <v>95.01779359430606</v>
      </c>
      <c r="Z47" s="1">
        <f t="shared" si="10"/>
        <v>99.64912280701755</v>
      </c>
      <c r="AA47" s="1">
        <f t="shared" si="11"/>
        <v>105.03978779840848</v>
      </c>
      <c r="AC47" s="1">
        <v>0.5</v>
      </c>
      <c r="AD47" s="1">
        <f t="shared" si="12"/>
        <v>75.50901195988874</v>
      </c>
      <c r="AE47" s="1">
        <f t="shared" si="13"/>
        <v>18.722711636301927</v>
      </c>
      <c r="AF47" s="1">
        <f t="shared" si="14"/>
        <v>104.53157227963271</v>
      </c>
      <c r="AG47" s="1">
        <f t="shared" si="15"/>
        <v>19.436714343631554</v>
      </c>
      <c r="AH47" s="1">
        <f t="shared" si="16"/>
        <v>112.30565649854385</v>
      </c>
      <c r="AI47" s="1">
        <f t="shared" si="17"/>
        <v>8.012687455246557</v>
      </c>
      <c r="AJ47" s="1">
        <f t="shared" si="18"/>
        <v>99.90223473324403</v>
      </c>
      <c r="AK47" s="1">
        <f t="shared" si="19"/>
        <v>5.0157891893663376</v>
      </c>
    </row>
    <row r="48" spans="1:37" ht="15">
      <c r="A48" s="4" t="s">
        <v>75</v>
      </c>
      <c r="B48" s="2">
        <v>21145</v>
      </c>
      <c r="C48" s="2">
        <v>15803</v>
      </c>
      <c r="D48" s="2">
        <v>17947</v>
      </c>
      <c r="E48" s="2">
        <v>1317</v>
      </c>
      <c r="F48" s="2">
        <v>1344</v>
      </c>
      <c r="G48" s="2">
        <v>1212</v>
      </c>
      <c r="H48" s="2">
        <v>984</v>
      </c>
      <c r="I48" s="2">
        <v>984</v>
      </c>
      <c r="J48" s="2">
        <v>1010</v>
      </c>
      <c r="K48" s="2">
        <v>778</v>
      </c>
      <c r="L48" s="2">
        <v>904</v>
      </c>
      <c r="M48" s="2">
        <v>777</v>
      </c>
      <c r="O48" s="1">
        <v>1</v>
      </c>
      <c r="P48" s="1">
        <f t="shared" si="0"/>
        <v>193.91966250917093</v>
      </c>
      <c r="Q48" s="1">
        <f t="shared" si="1"/>
        <v>145.85140747577296</v>
      </c>
      <c r="R48" s="1">
        <f t="shared" si="2"/>
        <v>175.96823217962546</v>
      </c>
      <c r="S48" s="1">
        <f t="shared" si="3"/>
        <v>118.01075268817205</v>
      </c>
      <c r="T48" s="1">
        <f t="shared" si="4"/>
        <v>141.77215189873417</v>
      </c>
      <c r="U48" s="1">
        <f t="shared" si="5"/>
        <v>155.3846153846154</v>
      </c>
      <c r="V48" s="1">
        <f t="shared" si="6"/>
        <v>122.08436724565756</v>
      </c>
      <c r="W48" s="1">
        <f t="shared" si="7"/>
        <v>124.08575031525851</v>
      </c>
      <c r="X48" s="1">
        <f t="shared" si="8"/>
        <v>116.89814814814814</v>
      </c>
      <c r="Y48" s="1">
        <f t="shared" si="9"/>
        <v>92.28944246737841</v>
      </c>
      <c r="Z48" s="1">
        <f t="shared" si="10"/>
        <v>105.73099415204679</v>
      </c>
      <c r="AA48" s="1">
        <f t="shared" si="11"/>
        <v>103.0503978779841</v>
      </c>
      <c r="AC48" s="1">
        <v>1</v>
      </c>
      <c r="AD48" s="1">
        <f t="shared" si="12"/>
        <v>171.91310072152314</v>
      </c>
      <c r="AE48" s="1">
        <f t="shared" si="13"/>
        <v>24.289346509237603</v>
      </c>
      <c r="AF48" s="1">
        <f t="shared" si="14"/>
        <v>138.38917332384054</v>
      </c>
      <c r="AG48" s="1">
        <f t="shared" si="15"/>
        <v>18.91520053400938</v>
      </c>
      <c r="AH48" s="1">
        <f t="shared" si="16"/>
        <v>121.02275523635474</v>
      </c>
      <c r="AI48" s="1">
        <f t="shared" si="17"/>
        <v>3.7095378784808775</v>
      </c>
      <c r="AJ48" s="1">
        <f>AVERAGE(Y48:AA48)</f>
        <v>100.35694483246976</v>
      </c>
      <c r="AK48" s="1">
        <f t="shared" si="19"/>
        <v>7.114059664087425</v>
      </c>
    </row>
    <row r="49" spans="1:37" ht="15">
      <c r="A49" s="4" t="s">
        <v>76</v>
      </c>
      <c r="B49" s="2">
        <v>24335</v>
      </c>
      <c r="C49" s="2">
        <v>23054</v>
      </c>
      <c r="D49" s="2">
        <v>20626</v>
      </c>
      <c r="E49" s="2">
        <v>1635</v>
      </c>
      <c r="F49" s="2">
        <v>1444</v>
      </c>
      <c r="G49" s="2">
        <v>1582</v>
      </c>
      <c r="H49" s="2">
        <v>1003</v>
      </c>
      <c r="I49" s="2">
        <v>1294</v>
      </c>
      <c r="J49" s="2">
        <v>1175</v>
      </c>
      <c r="K49" s="2">
        <v>908</v>
      </c>
      <c r="L49" s="2">
        <v>903</v>
      </c>
      <c r="M49" s="2">
        <v>818</v>
      </c>
      <c r="O49" s="1">
        <v>2</v>
      </c>
      <c r="P49" s="1">
        <f t="shared" si="0"/>
        <v>223.1749816581071</v>
      </c>
      <c r="Q49" s="1">
        <f t="shared" si="1"/>
        <v>212.77341947392708</v>
      </c>
      <c r="R49" s="1">
        <f t="shared" si="2"/>
        <v>202.2355132856162</v>
      </c>
      <c r="S49" s="1">
        <f t="shared" si="3"/>
        <v>146.50537634408602</v>
      </c>
      <c r="T49" s="1">
        <f t="shared" si="4"/>
        <v>152.32067510548524</v>
      </c>
      <c r="U49" s="1">
        <f t="shared" si="5"/>
        <v>202.82051282051282</v>
      </c>
      <c r="V49" s="1">
        <f t="shared" si="6"/>
        <v>124.44168734491315</v>
      </c>
      <c r="W49" s="1">
        <f t="shared" si="7"/>
        <v>163.17780580075663</v>
      </c>
      <c r="X49" s="1">
        <f t="shared" si="8"/>
        <v>135.99537037037038</v>
      </c>
      <c r="Y49" s="1">
        <f t="shared" si="9"/>
        <v>107.71055753262159</v>
      </c>
      <c r="Z49" s="1">
        <f t="shared" si="10"/>
        <v>105.61403508771929</v>
      </c>
      <c r="AA49" s="1">
        <f t="shared" si="11"/>
        <v>108.48806366047745</v>
      </c>
      <c r="AC49" s="1">
        <v>2</v>
      </c>
      <c r="AD49" s="1">
        <f t="shared" si="12"/>
        <v>212.72797147255014</v>
      </c>
      <c r="AE49" s="1">
        <f t="shared" si="13"/>
        <v>10.469808167834714</v>
      </c>
      <c r="AF49" s="1">
        <f t="shared" si="14"/>
        <v>167.21552142336137</v>
      </c>
      <c r="AG49" s="1">
        <f t="shared" si="15"/>
        <v>30.971615783076384</v>
      </c>
      <c r="AH49" s="1">
        <f t="shared" si="16"/>
        <v>141.2049545053467</v>
      </c>
      <c r="AI49" s="1">
        <f t="shared" si="17"/>
        <v>19.886592050948124</v>
      </c>
      <c r="AJ49" s="1">
        <f t="shared" si="18"/>
        <v>107.27088542693944</v>
      </c>
      <c r="AK49" s="1">
        <f t="shared" si="19"/>
        <v>1.4866047657813468</v>
      </c>
    </row>
    <row r="50" spans="1:37" ht="15">
      <c r="A50" s="4" t="s">
        <v>77</v>
      </c>
      <c r="B50" s="2">
        <v>24323</v>
      </c>
      <c r="C50" s="2">
        <v>22311</v>
      </c>
      <c r="D50" s="2">
        <v>20327</v>
      </c>
      <c r="E50" s="2">
        <v>1951</v>
      </c>
      <c r="F50" s="2">
        <v>1598</v>
      </c>
      <c r="G50" s="2">
        <v>2197</v>
      </c>
      <c r="H50" s="2">
        <v>1103</v>
      </c>
      <c r="I50" s="2">
        <v>1154</v>
      </c>
      <c r="J50" s="2">
        <v>1260</v>
      </c>
      <c r="K50" s="2">
        <v>993</v>
      </c>
      <c r="L50" s="2">
        <v>1249</v>
      </c>
      <c r="M50" s="2">
        <v>856</v>
      </c>
      <c r="O50" s="1">
        <v>5</v>
      </c>
      <c r="P50" s="1">
        <f t="shared" si="0"/>
        <v>223.06493030080702</v>
      </c>
      <c r="Q50" s="1">
        <f t="shared" si="1"/>
        <v>205.91601292108908</v>
      </c>
      <c r="R50" s="1">
        <f t="shared" si="2"/>
        <v>199.30385331895283</v>
      </c>
      <c r="S50" s="1">
        <f t="shared" si="3"/>
        <v>174.82078853046593</v>
      </c>
      <c r="T50" s="1">
        <f t="shared" si="4"/>
        <v>168.56540084388186</v>
      </c>
      <c r="U50" s="1">
        <f t="shared" si="5"/>
        <v>281.6666666666667</v>
      </c>
      <c r="V50" s="1">
        <f t="shared" si="6"/>
        <v>136.84863523573202</v>
      </c>
      <c r="W50" s="1">
        <f t="shared" si="7"/>
        <v>145.5233291298865</v>
      </c>
      <c r="X50" s="1">
        <f t="shared" si="8"/>
        <v>145.83333333333331</v>
      </c>
      <c r="Y50" s="1">
        <f t="shared" si="9"/>
        <v>117.79359430604983</v>
      </c>
      <c r="Z50" s="1">
        <f t="shared" si="10"/>
        <v>146.08187134502924</v>
      </c>
      <c r="AA50" s="1">
        <f t="shared" si="11"/>
        <v>113.52785145888593</v>
      </c>
      <c r="AC50" s="1">
        <v>5</v>
      </c>
      <c r="AD50" s="1">
        <f t="shared" si="12"/>
        <v>209.4282655136163</v>
      </c>
      <c r="AE50" s="1">
        <f t="shared" si="13"/>
        <v>12.263732447329645</v>
      </c>
      <c r="AF50" s="1">
        <f>AVERAGE(S50:U50)</f>
        <v>208.3509520136715</v>
      </c>
      <c r="AG50" s="1">
        <f t="shared" si="15"/>
        <v>63.570260185773456</v>
      </c>
      <c r="AH50" s="1">
        <f t="shared" si="16"/>
        <v>142.73509923298394</v>
      </c>
      <c r="AI50" s="1">
        <f t="shared" si="17"/>
        <v>5.100183275603533</v>
      </c>
      <c r="AJ50" s="1">
        <f t="shared" si="18"/>
        <v>125.80110570332168</v>
      </c>
      <c r="AK50" s="1">
        <f>STDEV(Y50:AA50)</f>
        <v>17.69268865294159</v>
      </c>
    </row>
    <row r="51" spans="1:37" ht="15">
      <c r="A51" s="4" t="s">
        <v>78</v>
      </c>
      <c r="B51" s="2">
        <v>36302</v>
      </c>
      <c r="C51" s="2">
        <v>34536</v>
      </c>
      <c r="D51" s="2">
        <v>32907</v>
      </c>
      <c r="E51" s="2">
        <v>5495</v>
      </c>
      <c r="F51" s="2">
        <v>4397</v>
      </c>
      <c r="G51" s="2">
        <v>7010</v>
      </c>
      <c r="H51" s="2">
        <v>1982</v>
      </c>
      <c r="I51" s="2">
        <v>1903</v>
      </c>
      <c r="J51" s="2">
        <v>2069</v>
      </c>
      <c r="K51" s="2">
        <v>1220</v>
      </c>
      <c r="L51" s="2">
        <v>1153</v>
      </c>
      <c r="M51" s="2">
        <v>1078</v>
      </c>
      <c r="O51" s="1">
        <v>10</v>
      </c>
      <c r="P51" s="1">
        <f t="shared" si="0"/>
        <v>332.9236977256053</v>
      </c>
      <c r="Q51" s="1">
        <f t="shared" si="1"/>
        <v>318.7448084910014</v>
      </c>
      <c r="R51" s="1">
        <f t="shared" si="2"/>
        <v>322.6492793411119</v>
      </c>
      <c r="S51" s="1">
        <f t="shared" si="3"/>
        <v>492.38351254480284</v>
      </c>
      <c r="T51" s="1">
        <f t="shared" si="4"/>
        <v>463.81856540084385</v>
      </c>
      <c r="U51" s="1">
        <f t="shared" si="5"/>
        <v>898.7179487179487</v>
      </c>
      <c r="V51" s="1">
        <f t="shared" si="6"/>
        <v>245.90570719602977</v>
      </c>
      <c r="W51" s="1">
        <f t="shared" si="7"/>
        <v>239.9747793190416</v>
      </c>
      <c r="X51" s="1">
        <f t="shared" si="8"/>
        <v>239.4675925925926</v>
      </c>
      <c r="Y51" s="1">
        <f t="shared" si="9"/>
        <v>144.7212336892052</v>
      </c>
      <c r="Z51" s="1">
        <f t="shared" si="10"/>
        <v>134.85380116959064</v>
      </c>
      <c r="AA51" s="1">
        <f t="shared" si="11"/>
        <v>142.9708222811671</v>
      </c>
      <c r="AC51" s="1">
        <v>10</v>
      </c>
      <c r="AD51" s="1">
        <f t="shared" si="12"/>
        <v>324.77259518590614</v>
      </c>
      <c r="AE51" s="1">
        <f t="shared" si="13"/>
        <v>7.324041071318313</v>
      </c>
      <c r="AF51" s="1">
        <f t="shared" si="14"/>
        <v>618.3066755545318</v>
      </c>
      <c r="AG51" s="1">
        <f t="shared" si="15"/>
        <v>243.26292491701392</v>
      </c>
      <c r="AH51" s="1">
        <f t="shared" si="16"/>
        <v>241.782693035888</v>
      </c>
      <c r="AI51" s="1">
        <f t="shared" si="17"/>
        <v>3.5796290195240474</v>
      </c>
      <c r="AJ51" s="1">
        <f t="shared" si="18"/>
        <v>140.8486190466543</v>
      </c>
      <c r="AK51" s="1">
        <f t="shared" si="19"/>
        <v>5.264918428496227</v>
      </c>
    </row>
    <row r="52" spans="1:37" ht="15">
      <c r="A52" s="4" t="s">
        <v>79</v>
      </c>
      <c r="B52" s="2">
        <v>49546</v>
      </c>
      <c r="C52" s="2">
        <v>46539</v>
      </c>
      <c r="D52" s="2">
        <v>43884</v>
      </c>
      <c r="E52" s="2">
        <v>13508</v>
      </c>
      <c r="F52" s="2">
        <v>15355</v>
      </c>
      <c r="G52" s="2">
        <v>14700</v>
      </c>
      <c r="H52" s="2">
        <v>3452</v>
      </c>
      <c r="I52" s="2">
        <v>3203</v>
      </c>
      <c r="J52" s="2">
        <v>3156</v>
      </c>
      <c r="K52" s="2">
        <v>1755</v>
      </c>
      <c r="L52" s="2">
        <v>1712</v>
      </c>
      <c r="M52" s="2">
        <v>1744</v>
      </c>
      <c r="O52" s="1">
        <v>20</v>
      </c>
      <c r="P52" s="1">
        <f>B52/$B$45*100</f>
        <v>454.3837123991196</v>
      </c>
      <c r="Q52" s="1">
        <f t="shared" si="1"/>
        <v>429.5246885094601</v>
      </c>
      <c r="R52" s="1">
        <f t="shared" si="2"/>
        <v>430.2774781841357</v>
      </c>
      <c r="S52" s="1">
        <f>E52/$E$45*100</f>
        <v>1210.394265232975</v>
      </c>
      <c r="T52" s="1">
        <f t="shared" si="4"/>
        <v>1619.7257383966246</v>
      </c>
      <c r="U52" s="1">
        <f t="shared" si="5"/>
        <v>1884.6153846153848</v>
      </c>
      <c r="V52" s="1">
        <f>H52/$H$45*100</f>
        <v>428.287841191067</v>
      </c>
      <c r="W52" s="1">
        <f t="shared" si="7"/>
        <v>403.90920554854983</v>
      </c>
      <c r="X52" s="1">
        <f t="shared" si="8"/>
        <v>365.27777777777777</v>
      </c>
      <c r="Y52" s="1">
        <f>K52/$K$45*100</f>
        <v>208.18505338078293</v>
      </c>
      <c r="Z52" s="1">
        <f t="shared" si="10"/>
        <v>200.23391812865498</v>
      </c>
      <c r="AA52" s="1">
        <f>M52/$M$45*100</f>
        <v>231.29973474801062</v>
      </c>
      <c r="AC52" s="1">
        <v>20</v>
      </c>
      <c r="AD52" s="1">
        <f>AVERAGE(P52:R52)</f>
        <v>438.0619596975718</v>
      </c>
      <c r="AE52" s="1">
        <f t="shared" si="13"/>
        <v>14.140062995313588</v>
      </c>
      <c r="AF52" s="1">
        <f t="shared" si="14"/>
        <v>1571.578462748328</v>
      </c>
      <c r="AG52" s="1">
        <f t="shared" si="15"/>
        <v>339.6794806425355</v>
      </c>
      <c r="AH52" s="1">
        <f t="shared" si="16"/>
        <v>399.15827483913154</v>
      </c>
      <c r="AI52" s="1">
        <f t="shared" si="17"/>
        <v>31.772559383703307</v>
      </c>
      <c r="AJ52" s="1">
        <f t="shared" si="18"/>
        <v>213.23956875248282</v>
      </c>
      <c r="AK52" s="1">
        <f t="shared" si="19"/>
        <v>16.137916060908278</v>
      </c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2" t="s">
        <v>80</v>
      </c>
      <c r="B55" s="2"/>
      <c r="C55" s="2"/>
      <c r="D55" s="2"/>
      <c r="E55" s="2" t="s">
        <v>81</v>
      </c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sheetProtection selectLockedCells="1" selectUnlockedCells="1"/>
  <mergeCells count="8">
    <mergeCell ref="AD43:AE43"/>
    <mergeCell ref="AF43:AG43"/>
    <mergeCell ref="AH43:AI43"/>
    <mergeCell ref="AJ43:AK43"/>
    <mergeCell ref="P44:R44"/>
    <mergeCell ref="S44:U44"/>
    <mergeCell ref="V44:X44"/>
    <mergeCell ref="Y44:AA44"/>
  </mergeCells>
  <printOptions/>
  <pageMargins left="0.7479166666666667" right="0.7479166666666667" top="0.9840277777777777" bottom="0.9840277777777777" header="0.5118055555555555" footer="0.5118055555555555"/>
  <pageSetup fitToWidth="0" fitToHeight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UMB</cp:lastModifiedBy>
  <cp:lastPrinted>2023-04-11T14:20:23Z</cp:lastPrinted>
  <dcterms:modified xsi:type="dcterms:W3CDTF">2023-04-11T14:20:25Z</dcterms:modified>
  <cp:category/>
  <cp:version/>
  <cp:contentType/>
  <cp:contentStatus/>
</cp:coreProperties>
</file>