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. Robert Bucki\Desktop\"/>
    </mc:Choice>
  </mc:AlternateContent>
  <xr:revisionPtr revIDLastSave="0" documentId="13_ncr:1_{6818BDFD-693E-466D-A3AD-44E6ED5BB946}" xr6:coauthVersionLast="36" xr6:coauthVersionMax="36" xr10:uidLastSave="{00000000-0000-0000-0000-000000000000}"/>
  <bookViews>
    <workbookView xWindow="0" yWindow="0" windowWidth="23040" windowHeight="9204" xr2:uid="{0BA61AD1-DEE5-4F87-8F46-572FAABFDF69}"/>
  </bookViews>
  <sheets>
    <sheet name="Haemophilus_Moraxella_Streptoc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6" i="1" l="1"/>
  <c r="AO56" i="1" s="1"/>
  <c r="X56" i="1"/>
  <c r="H56" i="1"/>
  <c r="I56" i="1" s="1"/>
  <c r="AN55" i="1"/>
  <c r="X55" i="1"/>
  <c r="Y55" i="1" s="1"/>
  <c r="H55" i="1"/>
  <c r="AN54" i="1"/>
  <c r="X54" i="1"/>
  <c r="H54" i="1"/>
  <c r="I54" i="1" s="1"/>
  <c r="AN53" i="1"/>
  <c r="X53" i="1"/>
  <c r="Y53" i="1" s="1"/>
  <c r="H53" i="1"/>
  <c r="AN52" i="1"/>
  <c r="AO52" i="1" s="1"/>
  <c r="X52" i="1"/>
  <c r="H52" i="1"/>
  <c r="I52" i="1" s="1"/>
  <c r="AN51" i="1"/>
  <c r="X51" i="1"/>
  <c r="H51" i="1"/>
  <c r="AN50" i="1"/>
  <c r="AO50" i="1" s="1"/>
  <c r="X50" i="1"/>
  <c r="H50" i="1"/>
  <c r="I50" i="1" s="1"/>
  <c r="AN49" i="1"/>
  <c r="X49" i="1"/>
  <c r="Y49" i="1" s="1"/>
  <c r="H49" i="1"/>
  <c r="AN48" i="1"/>
  <c r="AO48" i="1" s="1"/>
  <c r="X48" i="1"/>
  <c r="H48" i="1"/>
  <c r="AN47" i="1"/>
  <c r="X47" i="1"/>
  <c r="Y47" i="1" s="1"/>
  <c r="H47" i="1"/>
  <c r="AN46" i="1"/>
  <c r="AO46" i="1" s="1"/>
  <c r="X46" i="1"/>
  <c r="H46" i="1"/>
  <c r="I46" i="1" s="1"/>
  <c r="AN45" i="1"/>
  <c r="X45" i="1"/>
  <c r="H45" i="1"/>
  <c r="AN44" i="1"/>
  <c r="AO44" i="1" s="1"/>
  <c r="X44" i="1"/>
  <c r="Y44" i="1" s="1"/>
  <c r="H44" i="1"/>
  <c r="I44" i="1" s="1"/>
  <c r="AN43" i="1"/>
  <c r="X43" i="1"/>
  <c r="Y43" i="1" s="1"/>
  <c r="H43" i="1"/>
  <c r="AN42" i="1"/>
  <c r="AO42" i="1" s="1"/>
  <c r="X42" i="1"/>
  <c r="Y42" i="1" s="1"/>
  <c r="H42" i="1"/>
  <c r="I42" i="1" s="1"/>
  <c r="AN41" i="1"/>
  <c r="X41" i="1"/>
  <c r="Y41" i="1" s="1"/>
  <c r="H41" i="1"/>
  <c r="I41" i="1" s="1"/>
  <c r="AN40" i="1"/>
  <c r="AO40" i="1" s="1"/>
  <c r="X40" i="1"/>
  <c r="Y40" i="1" s="1"/>
  <c r="H40" i="1"/>
  <c r="I40" i="1" s="1"/>
  <c r="AN39" i="1"/>
  <c r="X39" i="1"/>
  <c r="H39" i="1"/>
  <c r="AN38" i="1"/>
  <c r="AO38" i="1" s="1"/>
  <c r="X38" i="1"/>
  <c r="H38" i="1"/>
  <c r="I38" i="1" s="1"/>
  <c r="AN37" i="1"/>
  <c r="X37" i="1"/>
  <c r="Y37" i="1" s="1"/>
  <c r="H37" i="1"/>
  <c r="I37" i="1" s="1"/>
  <c r="AN36" i="1"/>
  <c r="X36" i="1"/>
  <c r="Y36" i="1" s="1"/>
  <c r="H36" i="1"/>
  <c r="I36" i="1" s="1"/>
  <c r="AN35" i="1"/>
  <c r="X35" i="1"/>
  <c r="Y35" i="1" s="1"/>
  <c r="H35" i="1"/>
  <c r="AN34" i="1"/>
  <c r="AO34" i="1" s="1"/>
  <c r="X34" i="1"/>
  <c r="H34" i="1"/>
  <c r="I34" i="1" s="1"/>
  <c r="AN33" i="1"/>
  <c r="X33" i="1"/>
  <c r="H33" i="1"/>
  <c r="I33" i="1" s="1"/>
  <c r="AN29" i="1"/>
  <c r="AN28" i="1"/>
  <c r="AN27" i="1"/>
  <c r="AQ27" i="1" s="1"/>
  <c r="AN26" i="1"/>
  <c r="AN25" i="1"/>
  <c r="AN24" i="1"/>
  <c r="AR24" i="1" s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X29" i="1"/>
  <c r="X28" i="1"/>
  <c r="Y28" i="1" s="1"/>
  <c r="X27" i="1"/>
  <c r="X26" i="1"/>
  <c r="Y26" i="1" s="1"/>
  <c r="X25" i="1"/>
  <c r="Y25" i="1" s="1"/>
  <c r="X24" i="1"/>
  <c r="Y24" i="1" s="1"/>
  <c r="X23" i="1"/>
  <c r="Y23" i="1" s="1"/>
  <c r="X22" i="1"/>
  <c r="Y22" i="1" s="1"/>
  <c r="X21" i="1"/>
  <c r="X20" i="1"/>
  <c r="Y20" i="1" s="1"/>
  <c r="X19" i="1"/>
  <c r="X18" i="1"/>
  <c r="Y18" i="1" s="1"/>
  <c r="X17" i="1"/>
  <c r="X16" i="1"/>
  <c r="Y16" i="1" s="1"/>
  <c r="X15" i="1"/>
  <c r="X14" i="1"/>
  <c r="Y14" i="1" s="1"/>
  <c r="X13" i="1"/>
  <c r="X12" i="1"/>
  <c r="Y12" i="1" s="1"/>
  <c r="X11" i="1"/>
  <c r="X10" i="1"/>
  <c r="Y10" i="1" s="1"/>
  <c r="X9" i="1"/>
  <c r="X8" i="1"/>
  <c r="Y8" i="1" s="1"/>
  <c r="X7" i="1"/>
  <c r="X6" i="1"/>
  <c r="Y6" i="1" s="1"/>
  <c r="H18" i="1"/>
  <c r="I18" i="1" s="1"/>
  <c r="H19" i="1"/>
  <c r="I19" i="1" s="1"/>
  <c r="H20" i="1"/>
  <c r="I20" i="1" s="1"/>
  <c r="H21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N27" i="1" s="1"/>
  <c r="H28" i="1"/>
  <c r="I28" i="1" s="1"/>
  <c r="H29" i="1"/>
  <c r="I29" i="1" s="1"/>
  <c r="K48" i="1" l="1"/>
  <c r="AB48" i="1"/>
  <c r="AQ12" i="1"/>
  <c r="AQ9" i="1"/>
  <c r="L45" i="1"/>
  <c r="I48" i="1"/>
  <c r="N48" i="1" s="1"/>
  <c r="AA45" i="1"/>
  <c r="AA51" i="1"/>
  <c r="L39" i="1"/>
  <c r="AQ15" i="1"/>
  <c r="AR18" i="1"/>
  <c r="AQ6" i="1"/>
  <c r="AP9" i="1" s="1"/>
  <c r="AR36" i="1"/>
  <c r="AO36" i="1"/>
  <c r="AQ36" i="1"/>
  <c r="AO33" i="1"/>
  <c r="AR51" i="1"/>
  <c r="AR45" i="1"/>
  <c r="AO54" i="1"/>
  <c r="AS54" i="1" s="1"/>
  <c r="AQ54" i="1"/>
  <c r="AQ48" i="1"/>
  <c r="AO45" i="1"/>
  <c r="AS45" i="1" s="1"/>
  <c r="AQ21" i="1"/>
  <c r="Y51" i="1"/>
  <c r="Y45" i="1"/>
  <c r="AB39" i="1"/>
  <c r="Y39" i="1"/>
  <c r="AC39" i="1" s="1"/>
  <c r="AA33" i="1"/>
  <c r="Z46" i="1" s="1"/>
  <c r="Y33" i="1"/>
  <c r="AB21" i="1"/>
  <c r="AB27" i="1"/>
  <c r="Y21" i="1"/>
  <c r="AB15" i="1"/>
  <c r="AB12" i="1"/>
  <c r="AA12" i="1"/>
  <c r="AB9" i="1"/>
  <c r="AA6" i="1"/>
  <c r="Z6" i="1" s="1"/>
  <c r="I45" i="1"/>
  <c r="L36" i="1"/>
  <c r="K36" i="1"/>
  <c r="L33" i="1"/>
  <c r="L27" i="1"/>
  <c r="L21" i="1"/>
  <c r="I21" i="1"/>
  <c r="N21" i="1" s="1"/>
  <c r="AD42" i="1"/>
  <c r="AC42" i="1"/>
  <c r="AR33" i="1"/>
  <c r="AO35" i="1"/>
  <c r="Y46" i="1"/>
  <c r="AO53" i="1"/>
  <c r="AA54" i="1"/>
  <c r="Y54" i="1"/>
  <c r="AB33" i="1"/>
  <c r="I35" i="1"/>
  <c r="N33" i="1" s="1"/>
  <c r="I39" i="1"/>
  <c r="AQ39" i="1"/>
  <c r="AB45" i="1"/>
  <c r="I49" i="1"/>
  <c r="L48" i="1"/>
  <c r="K51" i="1"/>
  <c r="I51" i="1"/>
  <c r="AB54" i="1"/>
  <c r="Y34" i="1"/>
  <c r="N36" i="1"/>
  <c r="M36" i="1"/>
  <c r="AO39" i="1"/>
  <c r="AO47" i="1"/>
  <c r="I53" i="1"/>
  <c r="N54" i="1"/>
  <c r="M54" i="1"/>
  <c r="I55" i="1"/>
  <c r="L54" i="1"/>
  <c r="K33" i="1"/>
  <c r="J33" i="1" s="1"/>
  <c r="AO37" i="1"/>
  <c r="AA39" i="1"/>
  <c r="AR39" i="1"/>
  <c r="AO41" i="1"/>
  <c r="AR42" i="1"/>
  <c r="K45" i="1"/>
  <c r="AA48" i="1"/>
  <c r="Y48" i="1"/>
  <c r="Y50" i="1"/>
  <c r="AA42" i="1"/>
  <c r="K39" i="1"/>
  <c r="AO43" i="1"/>
  <c r="AT42" i="1" s="1"/>
  <c r="AO55" i="1"/>
  <c r="AR54" i="1"/>
  <c r="AB42" i="1"/>
  <c r="I43" i="1"/>
  <c r="AA36" i="1"/>
  <c r="Y38" i="1"/>
  <c r="AC36" i="1" s="1"/>
  <c r="L42" i="1"/>
  <c r="AQ42" i="1"/>
  <c r="L51" i="1"/>
  <c r="AQ33" i="1"/>
  <c r="AB36" i="1"/>
  <c r="AQ45" i="1"/>
  <c r="I47" i="1"/>
  <c r="M48" i="1"/>
  <c r="AQ51" i="1"/>
  <c r="AO51" i="1"/>
  <c r="Y52" i="1"/>
  <c r="AB51" i="1"/>
  <c r="K54" i="1"/>
  <c r="Y56" i="1"/>
  <c r="N42" i="1"/>
  <c r="M42" i="1"/>
  <c r="AO49" i="1"/>
  <c r="AS48" i="1" s="1"/>
  <c r="AR48" i="1"/>
  <c r="K42" i="1"/>
  <c r="AO6" i="1"/>
  <c r="AO8" i="1"/>
  <c r="AR9" i="1"/>
  <c r="AO10" i="1"/>
  <c r="AO12" i="1"/>
  <c r="AO14" i="1"/>
  <c r="AR15" i="1"/>
  <c r="AO16" i="1"/>
  <c r="AO18" i="1"/>
  <c r="AO20" i="1"/>
  <c r="AR21" i="1"/>
  <c r="AO22" i="1"/>
  <c r="AO24" i="1"/>
  <c r="AO26" i="1"/>
  <c r="AR27" i="1"/>
  <c r="AO28" i="1"/>
  <c r="AQ18" i="1"/>
  <c r="AQ24" i="1"/>
  <c r="AR6" i="1"/>
  <c r="AO7" i="1"/>
  <c r="AO9" i="1"/>
  <c r="AO11" i="1"/>
  <c r="AR12" i="1"/>
  <c r="AO13" i="1"/>
  <c r="AO15" i="1"/>
  <c r="AO17" i="1"/>
  <c r="AO19" i="1"/>
  <c r="AO21" i="1"/>
  <c r="AO23" i="1"/>
  <c r="AO25" i="1"/>
  <c r="AO27" i="1"/>
  <c r="AO29" i="1"/>
  <c r="AD18" i="1"/>
  <c r="AC24" i="1"/>
  <c r="AD24" i="1"/>
  <c r="AB6" i="1"/>
  <c r="Y9" i="1"/>
  <c r="Y11" i="1"/>
  <c r="Y13" i="1"/>
  <c r="AC12" i="1" s="1"/>
  <c r="Y17" i="1"/>
  <c r="AB24" i="1"/>
  <c r="Y27" i="1"/>
  <c r="Y29" i="1"/>
  <c r="AA9" i="1"/>
  <c r="AA15" i="1"/>
  <c r="AA21" i="1"/>
  <c r="AA27" i="1"/>
  <c r="AA18" i="1"/>
  <c r="AA24" i="1"/>
  <c r="Y7" i="1"/>
  <c r="AC6" i="1" s="1"/>
  <c r="Y15" i="1"/>
  <c r="AB18" i="1"/>
  <c r="Y19" i="1"/>
  <c r="AC18" i="1" s="1"/>
  <c r="N18" i="1"/>
  <c r="M18" i="1"/>
  <c r="M24" i="1"/>
  <c r="N24" i="1"/>
  <c r="L18" i="1"/>
  <c r="K24" i="1"/>
  <c r="K18" i="1"/>
  <c r="M27" i="1"/>
  <c r="K27" i="1"/>
  <c r="K21" i="1"/>
  <c r="L24" i="1"/>
  <c r="AT48" i="1" l="1"/>
  <c r="AC51" i="1"/>
  <c r="AC45" i="1"/>
  <c r="AD45" i="1"/>
  <c r="AC33" i="1"/>
  <c r="AD6" i="1"/>
  <c r="AP23" i="1"/>
  <c r="AP28" i="1"/>
  <c r="AP20" i="1"/>
  <c r="AT33" i="1"/>
  <c r="AT36" i="1"/>
  <c r="AP22" i="1"/>
  <c r="AP10" i="1"/>
  <c r="AP24" i="1"/>
  <c r="AP27" i="1"/>
  <c r="AP12" i="1"/>
  <c r="AP15" i="1"/>
  <c r="AP7" i="1"/>
  <c r="AP21" i="1"/>
  <c r="AP25" i="1"/>
  <c r="AP13" i="1"/>
  <c r="AP11" i="1"/>
  <c r="AP19" i="1"/>
  <c r="AP17" i="1"/>
  <c r="AP29" i="1"/>
  <c r="AP16" i="1"/>
  <c r="AP18" i="1"/>
  <c r="AP8" i="1"/>
  <c r="AP26" i="1"/>
  <c r="AP6" i="1"/>
  <c r="AP14" i="1"/>
  <c r="AS42" i="1"/>
  <c r="AS36" i="1"/>
  <c r="AS33" i="1"/>
  <c r="AP39" i="1"/>
  <c r="AP34" i="1"/>
  <c r="AP40" i="1"/>
  <c r="AP35" i="1"/>
  <c r="AP41" i="1"/>
  <c r="AP36" i="1"/>
  <c r="AP42" i="1"/>
  <c r="AP37" i="1"/>
  <c r="AP43" i="1"/>
  <c r="AP38" i="1"/>
  <c r="AP44" i="1"/>
  <c r="AP48" i="1"/>
  <c r="AP52" i="1"/>
  <c r="AP54" i="1"/>
  <c r="AP49" i="1"/>
  <c r="AP51" i="1"/>
  <c r="AP55" i="1"/>
  <c r="AP56" i="1"/>
  <c r="AP53" i="1"/>
  <c r="AP33" i="1"/>
  <c r="AP45" i="1"/>
  <c r="AP50" i="1"/>
  <c r="AP47" i="1"/>
  <c r="AP46" i="1"/>
  <c r="AT54" i="1"/>
  <c r="AT45" i="1"/>
  <c r="AD51" i="1"/>
  <c r="AD39" i="1"/>
  <c r="AD36" i="1"/>
  <c r="Z34" i="1"/>
  <c r="Z33" i="1"/>
  <c r="AD33" i="1"/>
  <c r="Z56" i="1"/>
  <c r="Z39" i="1"/>
  <c r="Z55" i="1"/>
  <c r="Z37" i="1"/>
  <c r="Z47" i="1"/>
  <c r="Z49" i="1"/>
  <c r="Z36" i="1"/>
  <c r="Z53" i="1"/>
  <c r="Z45" i="1"/>
  <c r="Z40" i="1"/>
  <c r="Z43" i="1"/>
  <c r="Z41" i="1"/>
  <c r="Z50" i="1"/>
  <c r="Z42" i="1"/>
  <c r="Z54" i="1"/>
  <c r="Z35" i="1"/>
  <c r="Z44" i="1"/>
  <c r="Z52" i="1"/>
  <c r="Z48" i="1"/>
  <c r="Z51" i="1"/>
  <c r="Z38" i="1"/>
  <c r="AD12" i="1"/>
  <c r="Z10" i="1"/>
  <c r="Z16" i="1"/>
  <c r="Z22" i="1"/>
  <c r="Z29" i="1"/>
  <c r="Z26" i="1"/>
  <c r="Z11" i="1"/>
  <c r="Z17" i="1"/>
  <c r="Z23" i="1"/>
  <c r="Z12" i="1"/>
  <c r="Z25" i="1"/>
  <c r="Z7" i="1"/>
  <c r="Z8" i="1"/>
  <c r="Z14" i="1"/>
  <c r="Z20" i="1"/>
  <c r="Z27" i="1"/>
  <c r="Z24" i="1"/>
  <c r="Z19" i="1"/>
  <c r="Z9" i="1"/>
  <c r="Z15" i="1"/>
  <c r="Z21" i="1"/>
  <c r="Z28" i="1"/>
  <c r="Z18" i="1"/>
  <c r="Z13" i="1"/>
  <c r="N45" i="1"/>
  <c r="M45" i="1"/>
  <c r="M33" i="1"/>
  <c r="J34" i="1"/>
  <c r="J40" i="1"/>
  <c r="J46" i="1"/>
  <c r="J52" i="1"/>
  <c r="J35" i="1"/>
  <c r="J41" i="1"/>
  <c r="J47" i="1"/>
  <c r="J53" i="1"/>
  <c r="J48" i="1"/>
  <c r="J37" i="1"/>
  <c r="J43" i="1"/>
  <c r="J49" i="1"/>
  <c r="J55" i="1"/>
  <c r="J38" i="1"/>
  <c r="J44" i="1"/>
  <c r="J50" i="1"/>
  <c r="J56" i="1"/>
  <c r="J39" i="1"/>
  <c r="J45" i="1"/>
  <c r="J51" i="1"/>
  <c r="J36" i="1"/>
  <c r="J42" i="1"/>
  <c r="J54" i="1"/>
  <c r="M21" i="1"/>
  <c r="AT39" i="1"/>
  <c r="AS39" i="1"/>
  <c r="N39" i="1"/>
  <c r="M39" i="1"/>
  <c r="AS51" i="1"/>
  <c r="AT51" i="1"/>
  <c r="N51" i="1"/>
  <c r="M51" i="1"/>
  <c r="AC54" i="1"/>
  <c r="AD54" i="1"/>
  <c r="AD48" i="1"/>
  <c r="AC48" i="1"/>
  <c r="AT27" i="1"/>
  <c r="AS27" i="1"/>
  <c r="AS18" i="1"/>
  <c r="AT18" i="1"/>
  <c r="AT21" i="1"/>
  <c r="AS21" i="1"/>
  <c r="AT15" i="1"/>
  <c r="AS15" i="1"/>
  <c r="AS12" i="1"/>
  <c r="AT12" i="1"/>
  <c r="AT9" i="1"/>
  <c r="AS9" i="1"/>
  <c r="AS24" i="1"/>
  <c r="AT24" i="1"/>
  <c r="AS6" i="1"/>
  <c r="AT6" i="1"/>
  <c r="AD27" i="1"/>
  <c r="AC27" i="1"/>
  <c r="AC9" i="1"/>
  <c r="AD9" i="1"/>
  <c r="AD15" i="1"/>
  <c r="AC15" i="1"/>
  <c r="AD21" i="1"/>
  <c r="AC21" i="1"/>
  <c r="H6" i="1"/>
  <c r="H7" i="1"/>
  <c r="I7" i="1" s="1"/>
  <c r="H8" i="1"/>
  <c r="H17" i="1"/>
  <c r="I17" i="1" s="1"/>
  <c r="H16" i="1"/>
  <c r="I16" i="1" s="1"/>
  <c r="H15" i="1"/>
  <c r="H14" i="1"/>
  <c r="I14" i="1" s="1"/>
  <c r="H13" i="1"/>
  <c r="I13" i="1" s="1"/>
  <c r="H12" i="1"/>
  <c r="H11" i="1"/>
  <c r="I11" i="1" s="1"/>
  <c r="H10" i="1"/>
  <c r="I10" i="1" s="1"/>
  <c r="H9" i="1"/>
  <c r="I9" i="1" s="1"/>
  <c r="AU21" i="1" l="1"/>
  <c r="AE6" i="1"/>
  <c r="AV21" i="1"/>
  <c r="AV12" i="1"/>
  <c r="AU24" i="1"/>
  <c r="AV6" i="1"/>
  <c r="AU9" i="1"/>
  <c r="AU12" i="1"/>
  <c r="AU27" i="1"/>
  <c r="AU15" i="1"/>
  <c r="AV24" i="1"/>
  <c r="AV18" i="1"/>
  <c r="AV9" i="1"/>
  <c r="AV27" i="1"/>
  <c r="AU18" i="1"/>
  <c r="AU6" i="1"/>
  <c r="AV15" i="1"/>
  <c r="AV48" i="1"/>
  <c r="AU51" i="1"/>
  <c r="AV33" i="1"/>
  <c r="AV51" i="1"/>
  <c r="AU45" i="1"/>
  <c r="AU48" i="1"/>
  <c r="AV39" i="1"/>
  <c r="AU33" i="1"/>
  <c r="AU39" i="1"/>
  <c r="AV45" i="1"/>
  <c r="AV36" i="1"/>
  <c r="AU36" i="1"/>
  <c r="AV54" i="1"/>
  <c r="AU54" i="1"/>
  <c r="AU42" i="1"/>
  <c r="AV42" i="1"/>
  <c r="AF48" i="1"/>
  <c r="AF36" i="1"/>
  <c r="AF42" i="1"/>
  <c r="AE45" i="1"/>
  <c r="AF33" i="1"/>
  <c r="AE54" i="1"/>
  <c r="AF45" i="1"/>
  <c r="AF54" i="1"/>
  <c r="AF51" i="1"/>
  <c r="AE48" i="1"/>
  <c r="AE36" i="1"/>
  <c r="AE42" i="1"/>
  <c r="AE51" i="1"/>
  <c r="AF39" i="1"/>
  <c r="AE33" i="1"/>
  <c r="AE39" i="1"/>
  <c r="AE21" i="1"/>
  <c r="AF15" i="1"/>
  <c r="AF27" i="1"/>
  <c r="AE15" i="1"/>
  <c r="AE27" i="1"/>
  <c r="AE9" i="1"/>
  <c r="AF21" i="1"/>
  <c r="AF6" i="1"/>
  <c r="AF9" i="1"/>
  <c r="AE18" i="1"/>
  <c r="AF18" i="1"/>
  <c r="AE24" i="1"/>
  <c r="AF24" i="1"/>
  <c r="AE12" i="1"/>
  <c r="AF12" i="1"/>
  <c r="P33" i="1"/>
  <c r="P51" i="1"/>
  <c r="O33" i="1"/>
  <c r="P45" i="1"/>
  <c r="O51" i="1"/>
  <c r="P39" i="1"/>
  <c r="O54" i="1"/>
  <c r="P54" i="1"/>
  <c r="P42" i="1"/>
  <c r="O42" i="1"/>
  <c r="P36" i="1"/>
  <c r="O36" i="1"/>
  <c r="O48" i="1"/>
  <c r="P48" i="1"/>
  <c r="O45" i="1"/>
  <c r="O39" i="1"/>
  <c r="I6" i="1"/>
  <c r="L6" i="1"/>
  <c r="L12" i="1"/>
  <c r="L15" i="1"/>
  <c r="N9" i="1"/>
  <c r="K6" i="1"/>
  <c r="J6" i="1" s="1"/>
  <c r="I8" i="1"/>
  <c r="M9" i="1"/>
  <c r="I12" i="1"/>
  <c r="L9" i="1"/>
  <c r="K9" i="1"/>
  <c r="K12" i="1"/>
  <c r="I15" i="1"/>
  <c r="K15" i="1"/>
  <c r="N6" i="1" l="1"/>
  <c r="J7" i="1"/>
  <c r="J18" i="1"/>
  <c r="J23" i="1"/>
  <c r="J21" i="1"/>
  <c r="J29" i="1"/>
  <c r="J27" i="1"/>
  <c r="J19" i="1"/>
  <c r="J25" i="1"/>
  <c r="J24" i="1"/>
  <c r="J22" i="1"/>
  <c r="J26" i="1"/>
  <c r="J28" i="1"/>
  <c r="J20" i="1"/>
  <c r="J16" i="1"/>
  <c r="J11" i="1"/>
  <c r="J9" i="1"/>
  <c r="J17" i="1"/>
  <c r="J10" i="1"/>
  <c r="J14" i="1"/>
  <c r="J8" i="1"/>
  <c r="J13" i="1"/>
  <c r="J12" i="1"/>
  <c r="J15" i="1"/>
  <c r="M6" i="1"/>
  <c r="M15" i="1"/>
  <c r="N15" i="1"/>
  <c r="N12" i="1"/>
  <c r="M12" i="1"/>
  <c r="O9" i="1" l="1"/>
  <c r="O18" i="1"/>
  <c r="P18" i="1"/>
  <c r="O27" i="1"/>
  <c r="P27" i="1"/>
  <c r="O21" i="1"/>
  <c r="P21" i="1"/>
  <c r="O24" i="1"/>
  <c r="P24" i="1"/>
  <c r="O6" i="1"/>
  <c r="P6" i="1"/>
  <c r="P12" i="1"/>
  <c r="O12" i="1"/>
  <c r="P9" i="1"/>
  <c r="P15" i="1"/>
  <c r="O15" i="1"/>
</calcChain>
</file>

<file path=xl/sharedStrings.xml><?xml version="1.0" encoding="utf-8"?>
<sst xmlns="http://schemas.openxmlformats.org/spreadsheetml/2006/main" count="117" uniqueCount="21">
  <si>
    <t>[CFU/mL]</t>
  </si>
  <si>
    <t>log CFU/mL</t>
  </si>
  <si>
    <t>% control</t>
  </si>
  <si>
    <t>1:1</t>
  </si>
  <si>
    <t>1:10</t>
  </si>
  <si>
    <t>1:100</t>
  </si>
  <si>
    <t>1:1000</t>
  </si>
  <si>
    <t>CFU/ml</t>
  </si>
  <si>
    <t>Log(CFU)</t>
  </si>
  <si>
    <t>%control(CFU/ml)</t>
  </si>
  <si>
    <t>AVG</t>
  </si>
  <si>
    <t>SD</t>
  </si>
  <si>
    <t>[ug/mL]</t>
  </si>
  <si>
    <t>SZCZEP 13</t>
  </si>
  <si>
    <t>MELITINA</t>
  </si>
  <si>
    <t>CT</t>
  </si>
  <si>
    <t>NANOSYSTEM 1 NPS</t>
  </si>
  <si>
    <t>NANSYSTEM 2 NPP</t>
  </si>
  <si>
    <t>SZCZEP 14 MELITINA</t>
  </si>
  <si>
    <t>SZCZEP 14 NANOSYSTEM 1 NPS</t>
  </si>
  <si>
    <t>SZCZEP 14 NANOSYSTEM 2 NPP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</si>
</sst>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20" fontId="2" fillId="3" borderId="0" xfId="0" quotePrefix="1" applyNumberFormat="1" applyFont="1" applyFill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2" xfId="0" applyBorder="1"/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/>
    </xf>
    <xf numFmtId="165" fontId="0" fillId="5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255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25D0-D445-44C8-9A09-E3A127AA799D}">
  <sheetPr>
    <pageSetUpPr fitToPage="1"/>
  </sheetPr>
  <dimension ref="B2:AV56"/>
  <sheetViews>
    <sheetView tabSelected="1" topLeftCell="A25" zoomScale="85" zoomScaleNormal="85" workbookViewId="0">
      <selection activeCell="AM60" sqref="AM60"/>
    </sheetView>
  </sheetViews>
  <sheetFormatPr defaultColWidth="8.6640625" defaultRowHeight="14.4" x14ac:dyDescent="0.3"/>
  <cols>
    <col min="9" max="9" width="9.88671875" customWidth="1"/>
    <col min="10" max="10" width="12.77734375" customWidth="1"/>
    <col min="15" max="15" width="9" bestFit="1" customWidth="1"/>
    <col min="26" max="26" width="9.33203125" bestFit="1" customWidth="1"/>
    <col min="31" max="31" width="9" bestFit="1" customWidth="1"/>
    <col min="42" max="42" width="9.33203125" bestFit="1" customWidth="1"/>
    <col min="47" max="47" width="9" bestFit="1" customWidth="1"/>
    <col min="49" max="49" width="8.44140625" customWidth="1"/>
  </cols>
  <sheetData>
    <row r="2" spans="2:48" x14ac:dyDescent="0.3"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R2" s="26" t="s">
        <v>13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H2" s="29" t="s">
        <v>13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4" spans="2:48" x14ac:dyDescent="0.3">
      <c r="D4" s="1"/>
      <c r="E4" s="1"/>
      <c r="F4" s="1"/>
      <c r="G4" s="1"/>
      <c r="H4" s="1"/>
      <c r="I4" s="1"/>
      <c r="J4" s="1"/>
      <c r="K4" s="17" t="s">
        <v>0</v>
      </c>
      <c r="L4" s="17"/>
      <c r="M4" s="17" t="s">
        <v>1</v>
      </c>
      <c r="N4" s="17"/>
      <c r="O4" s="17" t="s">
        <v>2</v>
      </c>
      <c r="P4" s="17"/>
      <c r="T4" s="1"/>
      <c r="U4" s="1"/>
      <c r="V4" s="1"/>
      <c r="W4" s="1"/>
      <c r="X4" s="1"/>
      <c r="Y4" s="1"/>
      <c r="Z4" s="1"/>
      <c r="AA4" s="17" t="s">
        <v>0</v>
      </c>
      <c r="AB4" s="17"/>
      <c r="AC4" s="17" t="s">
        <v>1</v>
      </c>
      <c r="AD4" s="17"/>
      <c r="AE4" s="17" t="s">
        <v>2</v>
      </c>
      <c r="AF4" s="17"/>
      <c r="AJ4" s="1"/>
      <c r="AK4" s="1"/>
      <c r="AL4" s="1"/>
      <c r="AM4" s="1"/>
      <c r="AN4" s="1"/>
      <c r="AO4" s="1"/>
      <c r="AP4" s="1"/>
      <c r="AQ4" s="17" t="s">
        <v>0</v>
      </c>
      <c r="AR4" s="17"/>
      <c r="AS4" s="17" t="s">
        <v>1</v>
      </c>
      <c r="AT4" s="17"/>
      <c r="AU4" s="17" t="s">
        <v>2</v>
      </c>
      <c r="AV4" s="17"/>
    </row>
    <row r="5" spans="2:48" x14ac:dyDescent="0.3">
      <c r="C5" s="10" t="s">
        <v>12</v>
      </c>
      <c r="D5" s="2" t="s">
        <v>3</v>
      </c>
      <c r="E5" s="2" t="s">
        <v>4</v>
      </c>
      <c r="F5" s="3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11" t="s">
        <v>10</v>
      </c>
      <c r="L5" s="11" t="s">
        <v>11</v>
      </c>
      <c r="M5" s="11" t="s">
        <v>10</v>
      </c>
      <c r="N5" s="11" t="s">
        <v>11</v>
      </c>
      <c r="O5" s="11" t="s">
        <v>10</v>
      </c>
      <c r="P5" s="11" t="s">
        <v>11</v>
      </c>
      <c r="S5" s="10" t="s">
        <v>12</v>
      </c>
      <c r="T5" s="2" t="s">
        <v>3</v>
      </c>
      <c r="U5" s="2" t="s">
        <v>4</v>
      </c>
      <c r="V5" s="3" t="s">
        <v>5</v>
      </c>
      <c r="W5" s="3" t="s">
        <v>6</v>
      </c>
      <c r="X5" s="4" t="s">
        <v>7</v>
      </c>
      <c r="Y5" s="4" t="s">
        <v>8</v>
      </c>
      <c r="Z5" s="4" t="s">
        <v>9</v>
      </c>
      <c r="AA5" s="11" t="s">
        <v>10</v>
      </c>
      <c r="AB5" s="11" t="s">
        <v>11</v>
      </c>
      <c r="AC5" s="11" t="s">
        <v>10</v>
      </c>
      <c r="AD5" s="11" t="s">
        <v>11</v>
      </c>
      <c r="AE5" s="11" t="s">
        <v>10</v>
      </c>
      <c r="AF5" s="11" t="s">
        <v>11</v>
      </c>
      <c r="AI5" s="10" t="s">
        <v>12</v>
      </c>
      <c r="AJ5" s="2" t="s">
        <v>3</v>
      </c>
      <c r="AK5" s="2" t="s">
        <v>4</v>
      </c>
      <c r="AL5" s="3" t="s">
        <v>5</v>
      </c>
      <c r="AM5" s="3" t="s">
        <v>6</v>
      </c>
      <c r="AN5" s="4" t="s">
        <v>7</v>
      </c>
      <c r="AO5" s="4" t="s">
        <v>8</v>
      </c>
      <c r="AP5" s="4" t="s">
        <v>9</v>
      </c>
      <c r="AQ5" s="11" t="s">
        <v>10</v>
      </c>
      <c r="AR5" s="11" t="s">
        <v>11</v>
      </c>
      <c r="AS5" s="11" t="s">
        <v>10</v>
      </c>
      <c r="AT5" s="11" t="s">
        <v>11</v>
      </c>
      <c r="AU5" s="11" t="s">
        <v>10</v>
      </c>
      <c r="AV5" s="11" t="s">
        <v>11</v>
      </c>
    </row>
    <row r="6" spans="2:48" ht="15" customHeight="1" x14ac:dyDescent="0.3">
      <c r="B6" s="28" t="s">
        <v>14</v>
      </c>
      <c r="C6" s="16" t="s">
        <v>15</v>
      </c>
      <c r="D6" s="5">
        <v>100</v>
      </c>
      <c r="E6" s="5">
        <v>45</v>
      </c>
      <c r="F6" s="5">
        <v>17</v>
      </c>
      <c r="G6" s="5">
        <v>4</v>
      </c>
      <c r="H6">
        <f>AVERAGE(100*D6,1000*E6,10000*F6,100000*G6)</f>
        <v>156250</v>
      </c>
      <c r="I6" s="6">
        <f>LOG(H6)</f>
        <v>5.1938200260161125</v>
      </c>
      <c r="J6" s="7">
        <f>100*H6/$K$6</f>
        <v>182.03883495145632</v>
      </c>
      <c r="K6" s="18">
        <f>AVERAGE(H6:H8)</f>
        <v>85833.333333333328</v>
      </c>
      <c r="L6" s="18">
        <f>STDEV(H6:H8)</f>
        <v>61521.507079502968</v>
      </c>
      <c r="M6" s="19">
        <f>AVERAGE(I6:I8)</f>
        <v>4.8637389423367328</v>
      </c>
      <c r="N6" s="19">
        <f>STDEV(I6:I8)</f>
        <v>0.29437826513979432</v>
      </c>
      <c r="O6" s="27">
        <f>AVERAGE(J6:J8)</f>
        <v>100</v>
      </c>
      <c r="P6" s="27">
        <f>STDEV(J6:J8)</f>
        <v>71.675542228547158</v>
      </c>
      <c r="R6" s="28" t="s">
        <v>16</v>
      </c>
      <c r="S6" s="16" t="s">
        <v>15</v>
      </c>
      <c r="T6" s="12">
        <v>100</v>
      </c>
      <c r="U6" s="12">
        <v>50</v>
      </c>
      <c r="V6" s="12">
        <v>15</v>
      </c>
      <c r="W6" s="12">
        <v>2</v>
      </c>
      <c r="X6">
        <f>AVERAGE(100*T6,1000*U6,10000*V6,100000*W6)</f>
        <v>102500</v>
      </c>
      <c r="Y6" s="6">
        <f>LOG(X6)</f>
        <v>5.0107238653917729</v>
      </c>
      <c r="Z6" s="7">
        <f>100*X6/$AA$6</f>
        <v>112.43144424131627</v>
      </c>
      <c r="AA6" s="18">
        <f>AVERAGE(X6:X8)</f>
        <v>91166.666666666672</v>
      </c>
      <c r="AB6" s="18">
        <f>STDEV(X6:X8)</f>
        <v>41915.341264665069</v>
      </c>
      <c r="AC6" s="19">
        <f>AVERAGE(Y6:Y8)</f>
        <v>4.9209160972781341</v>
      </c>
      <c r="AD6" s="19">
        <f>STDEV(Y6:Y8)</f>
        <v>0.23827033502608175</v>
      </c>
      <c r="AE6" s="27">
        <f>AVERAGE(Z6:Z8)</f>
        <v>100</v>
      </c>
      <c r="AF6" s="27">
        <f>STDEV(Z6:Z8)</f>
        <v>45.976608334184697</v>
      </c>
      <c r="AH6" s="30" t="s">
        <v>17</v>
      </c>
      <c r="AI6" s="16" t="s">
        <v>15</v>
      </c>
      <c r="AJ6" s="12">
        <v>100</v>
      </c>
      <c r="AK6" s="12">
        <v>40</v>
      </c>
      <c r="AL6" s="12">
        <v>10</v>
      </c>
      <c r="AM6" s="12">
        <v>2</v>
      </c>
      <c r="AN6">
        <f>AVERAGE(100*AJ6,1000*AK6,10000*AL6,100000*AM6)</f>
        <v>87500</v>
      </c>
      <c r="AO6" s="6">
        <f>LOG(AN6)</f>
        <v>4.9420080530223132</v>
      </c>
      <c r="AP6" s="7">
        <f>100*AN6/$AQ$6</f>
        <v>70.850202429149803</v>
      </c>
      <c r="AQ6" s="18">
        <f>AVERAGE(AN6:AN8)</f>
        <v>123500</v>
      </c>
      <c r="AR6" s="18">
        <f>STDEV(AN6:AN8)</f>
        <v>42240.383520986172</v>
      </c>
      <c r="AS6" s="19">
        <f>AVERAGE(AO6:AO8)</f>
        <v>5.0751784726280027</v>
      </c>
      <c r="AT6" s="19">
        <f>STDEV(AO6:AO8)</f>
        <v>0.14548485179092957</v>
      </c>
      <c r="AU6" s="27">
        <f>AVERAGE(AP6:AP8)</f>
        <v>100</v>
      </c>
      <c r="AV6" s="27">
        <f>STDEV(AP6:AP8)</f>
        <v>34.202739693106217</v>
      </c>
    </row>
    <row r="7" spans="2:48" x14ac:dyDescent="0.3">
      <c r="B7" s="28"/>
      <c r="C7" s="16"/>
      <c r="D7" s="5">
        <v>100</v>
      </c>
      <c r="E7" s="5">
        <v>55</v>
      </c>
      <c r="F7" s="5">
        <v>7</v>
      </c>
      <c r="G7" s="5">
        <v>1</v>
      </c>
      <c r="H7">
        <f t="shared" ref="H7:H17" si="0">AVERAGE(100*D7,1000*E7,10000*F7,100000*G7)</f>
        <v>58750</v>
      </c>
      <c r="I7" s="6">
        <f t="shared" ref="I7:I17" si="1">LOG(H7)</f>
        <v>4.7690078709437742</v>
      </c>
      <c r="J7" s="7">
        <f t="shared" ref="J7:J17" si="2">100*H7/$K$6</f>
        <v>68.446601941747574</v>
      </c>
      <c r="K7" s="18"/>
      <c r="L7" s="18"/>
      <c r="M7" s="19"/>
      <c r="N7" s="19"/>
      <c r="O7" s="27"/>
      <c r="P7" s="27"/>
      <c r="R7" s="28"/>
      <c r="S7" s="16"/>
      <c r="T7" s="12">
        <v>100</v>
      </c>
      <c r="U7" s="12">
        <v>65</v>
      </c>
      <c r="V7" s="12">
        <v>23</v>
      </c>
      <c r="W7" s="12">
        <v>2</v>
      </c>
      <c r="X7">
        <f t="shared" ref="X7:X29" si="3">AVERAGE(100*T7,1000*U7,10000*V7,100000*W7)</f>
        <v>126250</v>
      </c>
      <c r="Y7" s="6">
        <f t="shared" ref="Y7" si="4">LOG(X7)</f>
        <v>5.1012313867906993</v>
      </c>
      <c r="Z7" s="7">
        <f t="shared" ref="Z7:Z29" si="5">100*X7/$AA$6</f>
        <v>138.48263254113346</v>
      </c>
      <c r="AA7" s="18"/>
      <c r="AB7" s="18"/>
      <c r="AC7" s="19"/>
      <c r="AD7" s="19"/>
      <c r="AE7" s="27"/>
      <c r="AF7" s="27"/>
      <c r="AH7" s="30"/>
      <c r="AI7" s="16"/>
      <c r="AJ7" s="12">
        <v>100</v>
      </c>
      <c r="AK7" s="12">
        <v>52</v>
      </c>
      <c r="AL7" s="12">
        <v>9</v>
      </c>
      <c r="AM7" s="12">
        <v>3</v>
      </c>
      <c r="AN7">
        <f t="shared" ref="AN7:AN29" si="6">AVERAGE(100*AJ7,1000*AK7,10000*AL7,100000*AM7)</f>
        <v>113000</v>
      </c>
      <c r="AO7" s="6">
        <f t="shared" ref="AO7" si="7">LOG(AN7)</f>
        <v>5.0530784434834199</v>
      </c>
      <c r="AP7" s="7">
        <f t="shared" ref="AP7:AP29" si="8">100*AN7/$AQ$6</f>
        <v>91.497975708502025</v>
      </c>
      <c r="AQ7" s="18"/>
      <c r="AR7" s="18"/>
      <c r="AS7" s="19"/>
      <c r="AT7" s="19"/>
      <c r="AU7" s="27"/>
      <c r="AV7" s="27"/>
    </row>
    <row r="8" spans="2:48" x14ac:dyDescent="0.3">
      <c r="B8" s="28"/>
      <c r="C8" s="16"/>
      <c r="D8" s="5">
        <v>100</v>
      </c>
      <c r="E8" s="5">
        <v>60</v>
      </c>
      <c r="F8" s="5">
        <v>10</v>
      </c>
      <c r="G8" s="5">
        <v>0</v>
      </c>
      <c r="H8" s="8">
        <f t="shared" si="0"/>
        <v>42500</v>
      </c>
      <c r="I8" s="9">
        <f>LOG(H8)</f>
        <v>4.6283889300503116</v>
      </c>
      <c r="J8" s="7">
        <f t="shared" si="2"/>
        <v>49.514563106796118</v>
      </c>
      <c r="K8" s="18"/>
      <c r="L8" s="18"/>
      <c r="M8" s="19"/>
      <c r="N8" s="19"/>
      <c r="O8" s="27"/>
      <c r="P8" s="27"/>
      <c r="R8" s="28"/>
      <c r="S8" s="16"/>
      <c r="T8" s="12">
        <v>100</v>
      </c>
      <c r="U8" s="12">
        <v>49</v>
      </c>
      <c r="V8" s="12">
        <v>12</v>
      </c>
      <c r="W8" s="12">
        <v>0</v>
      </c>
      <c r="X8" s="8">
        <f t="shared" si="3"/>
        <v>44750</v>
      </c>
      <c r="Y8" s="9">
        <f>LOG(X8)</f>
        <v>4.6507930396519308</v>
      </c>
      <c r="Z8" s="7">
        <f t="shared" si="5"/>
        <v>49.085923217550274</v>
      </c>
      <c r="AA8" s="18"/>
      <c r="AB8" s="18"/>
      <c r="AC8" s="19"/>
      <c r="AD8" s="19"/>
      <c r="AE8" s="27"/>
      <c r="AF8" s="27"/>
      <c r="AH8" s="30"/>
      <c r="AI8" s="16"/>
      <c r="AJ8" s="12">
        <v>100</v>
      </c>
      <c r="AK8" s="12">
        <v>70</v>
      </c>
      <c r="AL8" s="12">
        <v>10</v>
      </c>
      <c r="AM8" s="12">
        <v>5</v>
      </c>
      <c r="AN8" s="8">
        <f t="shared" si="6"/>
        <v>170000</v>
      </c>
      <c r="AO8" s="9">
        <f>LOG(AN8)</f>
        <v>5.2304489213782741</v>
      </c>
      <c r="AP8" s="7">
        <f t="shared" si="8"/>
        <v>137.65182186234819</v>
      </c>
      <c r="AQ8" s="18"/>
      <c r="AR8" s="18"/>
      <c r="AS8" s="19"/>
      <c r="AT8" s="19"/>
      <c r="AU8" s="27"/>
      <c r="AV8" s="27"/>
    </row>
    <row r="9" spans="2:48" x14ac:dyDescent="0.3">
      <c r="B9" s="28"/>
      <c r="C9" s="16">
        <v>0.5</v>
      </c>
      <c r="D9" s="5">
        <v>0</v>
      </c>
      <c r="E9" s="5">
        <v>0</v>
      </c>
      <c r="F9" s="5">
        <v>0</v>
      </c>
      <c r="G9" s="5">
        <v>0</v>
      </c>
      <c r="H9">
        <f t="shared" si="0"/>
        <v>0</v>
      </c>
      <c r="I9" s="6" t="e">
        <f t="shared" si="1"/>
        <v>#NUM!</v>
      </c>
      <c r="J9" s="7">
        <f t="shared" si="2"/>
        <v>0</v>
      </c>
      <c r="K9" s="20">
        <f>AVERAGE(H9:H11)</f>
        <v>0</v>
      </c>
      <c r="L9" s="20">
        <f>STDEV(H9:H11)</f>
        <v>0</v>
      </c>
      <c r="M9" s="23" t="e">
        <f>AVERAGE(I9:I11)</f>
        <v>#NUM!</v>
      </c>
      <c r="N9" s="23" t="e">
        <f>STDEV(I9:I11)</f>
        <v>#NUM!</v>
      </c>
      <c r="O9" s="13">
        <f>AVERAGE(J9:J11)</f>
        <v>0</v>
      </c>
      <c r="P9" s="13">
        <f>STDEV(J9:J11)</f>
        <v>0</v>
      </c>
      <c r="R9" s="28"/>
      <c r="S9" s="16">
        <v>0.5</v>
      </c>
      <c r="T9" s="12">
        <v>0</v>
      </c>
      <c r="U9" s="12">
        <v>0</v>
      </c>
      <c r="V9" s="12">
        <v>0</v>
      </c>
      <c r="W9" s="12">
        <v>0</v>
      </c>
      <c r="X9">
        <f t="shared" si="3"/>
        <v>0</v>
      </c>
      <c r="Y9" s="6" t="e">
        <f t="shared" ref="Y9:Y29" si="9">LOG(X9)</f>
        <v>#NUM!</v>
      </c>
      <c r="Z9" s="7">
        <f t="shared" si="5"/>
        <v>0</v>
      </c>
      <c r="AA9" s="20">
        <f>AVERAGE(X9:X11)</f>
        <v>0</v>
      </c>
      <c r="AB9" s="20">
        <f>STDEV(X9:X11)</f>
        <v>0</v>
      </c>
      <c r="AC9" s="23" t="e">
        <f>AVERAGE(Y9:Y11)</f>
        <v>#NUM!</v>
      </c>
      <c r="AD9" s="23" t="e">
        <f>STDEV(Y9:Y11)</f>
        <v>#NUM!</v>
      </c>
      <c r="AE9" s="13">
        <f>AVERAGE(Z9:Z11)</f>
        <v>0</v>
      </c>
      <c r="AF9" s="13">
        <f>STDEV(Z9:Z11)</f>
        <v>0</v>
      </c>
      <c r="AH9" s="30"/>
      <c r="AI9" s="16">
        <v>0.5</v>
      </c>
      <c r="AJ9" s="12">
        <v>0</v>
      </c>
      <c r="AK9" s="12">
        <v>0</v>
      </c>
      <c r="AL9" s="12">
        <v>0</v>
      </c>
      <c r="AM9" s="12">
        <v>0</v>
      </c>
      <c r="AN9">
        <f t="shared" si="6"/>
        <v>0</v>
      </c>
      <c r="AO9" s="6" t="e">
        <f t="shared" ref="AO9:AO29" si="10">LOG(AN9)</f>
        <v>#NUM!</v>
      </c>
      <c r="AP9" s="7">
        <f t="shared" si="8"/>
        <v>0</v>
      </c>
      <c r="AQ9" s="20">
        <f>AVERAGE(AN9:AN11)</f>
        <v>0</v>
      </c>
      <c r="AR9" s="20">
        <f>STDEV(AN9:AN11)</f>
        <v>0</v>
      </c>
      <c r="AS9" s="23" t="e">
        <f>AVERAGE(AO9:AO11)</f>
        <v>#NUM!</v>
      </c>
      <c r="AT9" s="23" t="e">
        <f>STDEV(AO9:AO11)</f>
        <v>#NUM!</v>
      </c>
      <c r="AU9" s="13">
        <f>AVERAGE(AP9:AP11)</f>
        <v>0</v>
      </c>
      <c r="AV9" s="13">
        <f>STDEV(AP9:AP11)</f>
        <v>0</v>
      </c>
    </row>
    <row r="10" spans="2:48" x14ac:dyDescent="0.3">
      <c r="B10" s="28"/>
      <c r="C10" s="16"/>
      <c r="D10" s="5">
        <v>0</v>
      </c>
      <c r="E10" s="5">
        <v>0</v>
      </c>
      <c r="F10" s="5">
        <v>0</v>
      </c>
      <c r="G10" s="5">
        <v>0</v>
      </c>
      <c r="H10">
        <f t="shared" si="0"/>
        <v>0</v>
      </c>
      <c r="I10" s="6" t="e">
        <f t="shared" si="1"/>
        <v>#NUM!</v>
      </c>
      <c r="J10" s="7">
        <f t="shared" si="2"/>
        <v>0</v>
      </c>
      <c r="K10" s="21"/>
      <c r="L10" s="21"/>
      <c r="M10" s="24"/>
      <c r="N10" s="24"/>
      <c r="O10" s="14"/>
      <c r="P10" s="14"/>
      <c r="R10" s="28"/>
      <c r="S10" s="16"/>
      <c r="T10" s="12">
        <v>0</v>
      </c>
      <c r="U10" s="12">
        <v>0</v>
      </c>
      <c r="V10" s="12">
        <v>0</v>
      </c>
      <c r="W10" s="12">
        <v>0</v>
      </c>
      <c r="X10">
        <f t="shared" si="3"/>
        <v>0</v>
      </c>
      <c r="Y10" s="6" t="e">
        <f t="shared" si="9"/>
        <v>#NUM!</v>
      </c>
      <c r="Z10" s="7">
        <f t="shared" si="5"/>
        <v>0</v>
      </c>
      <c r="AA10" s="21"/>
      <c r="AB10" s="21"/>
      <c r="AC10" s="24"/>
      <c r="AD10" s="24"/>
      <c r="AE10" s="14"/>
      <c r="AF10" s="14"/>
      <c r="AH10" s="30"/>
      <c r="AI10" s="16"/>
      <c r="AJ10" s="12">
        <v>0</v>
      </c>
      <c r="AK10" s="12">
        <v>0</v>
      </c>
      <c r="AL10" s="12">
        <v>0</v>
      </c>
      <c r="AM10" s="12">
        <v>0</v>
      </c>
      <c r="AN10">
        <f t="shared" si="6"/>
        <v>0</v>
      </c>
      <c r="AO10" s="6" t="e">
        <f t="shared" si="10"/>
        <v>#NUM!</v>
      </c>
      <c r="AP10" s="7">
        <f t="shared" si="8"/>
        <v>0</v>
      </c>
      <c r="AQ10" s="21"/>
      <c r="AR10" s="21"/>
      <c r="AS10" s="24"/>
      <c r="AT10" s="24"/>
      <c r="AU10" s="14"/>
      <c r="AV10" s="14"/>
    </row>
    <row r="11" spans="2:48" x14ac:dyDescent="0.3">
      <c r="B11" s="28"/>
      <c r="C11" s="16"/>
      <c r="D11" s="5">
        <v>0</v>
      </c>
      <c r="E11" s="5">
        <v>0</v>
      </c>
      <c r="F11" s="5">
        <v>0</v>
      </c>
      <c r="G11" s="5">
        <v>0</v>
      </c>
      <c r="H11" s="8">
        <f t="shared" si="0"/>
        <v>0</v>
      </c>
      <c r="I11" s="9" t="e">
        <f t="shared" si="1"/>
        <v>#NUM!</v>
      </c>
      <c r="J11" s="7">
        <f t="shared" si="2"/>
        <v>0</v>
      </c>
      <c r="K11" s="22"/>
      <c r="L11" s="22"/>
      <c r="M11" s="25"/>
      <c r="N11" s="25"/>
      <c r="O11" s="15"/>
      <c r="P11" s="15"/>
      <c r="R11" s="28"/>
      <c r="S11" s="16"/>
      <c r="T11" s="12">
        <v>0</v>
      </c>
      <c r="U11" s="12">
        <v>0</v>
      </c>
      <c r="V11" s="12">
        <v>0</v>
      </c>
      <c r="W11" s="12">
        <v>0</v>
      </c>
      <c r="X11" s="8">
        <f t="shared" si="3"/>
        <v>0</v>
      </c>
      <c r="Y11" s="9" t="e">
        <f t="shared" si="9"/>
        <v>#NUM!</v>
      </c>
      <c r="Z11" s="7">
        <f t="shared" si="5"/>
        <v>0</v>
      </c>
      <c r="AA11" s="22"/>
      <c r="AB11" s="22"/>
      <c r="AC11" s="25"/>
      <c r="AD11" s="25"/>
      <c r="AE11" s="15"/>
      <c r="AF11" s="15"/>
      <c r="AH11" s="30"/>
      <c r="AI11" s="16"/>
      <c r="AJ11" s="12">
        <v>0</v>
      </c>
      <c r="AK11" s="12">
        <v>0</v>
      </c>
      <c r="AL11" s="12">
        <v>0</v>
      </c>
      <c r="AM11" s="12">
        <v>0</v>
      </c>
      <c r="AN11" s="8">
        <f t="shared" si="6"/>
        <v>0</v>
      </c>
      <c r="AO11" s="9" t="e">
        <f t="shared" si="10"/>
        <v>#NUM!</v>
      </c>
      <c r="AP11" s="7">
        <f t="shared" si="8"/>
        <v>0</v>
      </c>
      <c r="AQ11" s="22"/>
      <c r="AR11" s="22"/>
      <c r="AS11" s="25"/>
      <c r="AT11" s="25"/>
      <c r="AU11" s="15"/>
      <c r="AV11" s="15"/>
    </row>
    <row r="12" spans="2:48" x14ac:dyDescent="0.3">
      <c r="B12" s="28"/>
      <c r="C12" s="16">
        <v>1</v>
      </c>
      <c r="D12" s="5">
        <v>35</v>
      </c>
      <c r="E12" s="5">
        <v>3</v>
      </c>
      <c r="F12" s="5">
        <v>1</v>
      </c>
      <c r="G12" s="5">
        <v>0</v>
      </c>
      <c r="H12">
        <f t="shared" si="0"/>
        <v>4125</v>
      </c>
      <c r="I12" s="6">
        <f t="shared" si="1"/>
        <v>3.6154239528859438</v>
      </c>
      <c r="J12" s="7">
        <f t="shared" si="2"/>
        <v>4.8058252427184467</v>
      </c>
      <c r="K12" s="20">
        <f>AVERAGE(H12:H14)</f>
        <v>16291.666666666666</v>
      </c>
      <c r="L12" s="20">
        <f>STDEV(H12:H14)</f>
        <v>21616.809624302412</v>
      </c>
      <c r="M12" s="23">
        <f t="shared" ref="M12" si="11">AVERAGE(I12:I14)</f>
        <v>3.9249719833740548</v>
      </c>
      <c r="N12" s="23">
        <f t="shared" ref="N12" si="12">STDEV(I12:I14)</f>
        <v>0.59901240226966346</v>
      </c>
      <c r="O12" s="13">
        <f>AVERAGE(J12:J14)</f>
        <v>18.980582524271846</v>
      </c>
      <c r="P12" s="13">
        <f t="shared" ref="P12" si="13">STDEV(J12:J14)</f>
        <v>25.184632572002808</v>
      </c>
      <c r="R12" s="28"/>
      <c r="S12" s="16">
        <v>1</v>
      </c>
      <c r="T12" s="12">
        <v>100</v>
      </c>
      <c r="U12" s="12">
        <v>45</v>
      </c>
      <c r="V12" s="12">
        <v>10</v>
      </c>
      <c r="W12" s="12">
        <v>2</v>
      </c>
      <c r="X12">
        <f t="shared" si="3"/>
        <v>88750</v>
      </c>
      <c r="Y12" s="6">
        <f t="shared" si="9"/>
        <v>4.9481683617271317</v>
      </c>
      <c r="Z12" s="7">
        <f t="shared" si="5"/>
        <v>97.349177330895785</v>
      </c>
      <c r="AA12" s="20">
        <f>AVERAGE(X12:X14)</f>
        <v>95166.666666666672</v>
      </c>
      <c r="AB12" s="20">
        <f>STDEV(X12:X14)</f>
        <v>63618.164334829198</v>
      </c>
      <c r="AC12" s="23">
        <f t="shared" ref="AC12" si="14">AVERAGE(Y12:Y14)</f>
        <v>4.9003602318060482</v>
      </c>
      <c r="AD12" s="23">
        <f t="shared" ref="AD12" si="15">STDEV(Y12:Y14)</f>
        <v>0.33495682847319025</v>
      </c>
      <c r="AE12" s="13">
        <f>AVERAGE(Z12:Z14)</f>
        <v>104.38756855575866</v>
      </c>
      <c r="AF12" s="13">
        <f t="shared" ref="AF12" si="16">STDEV(Z12:Z14)</f>
        <v>69.782264352646308</v>
      </c>
      <c r="AH12" s="30"/>
      <c r="AI12" s="16">
        <v>1</v>
      </c>
      <c r="AJ12" s="12">
        <v>100</v>
      </c>
      <c r="AK12" s="12">
        <v>38</v>
      </c>
      <c r="AL12" s="12">
        <v>15</v>
      </c>
      <c r="AM12" s="12">
        <v>3</v>
      </c>
      <c r="AN12">
        <f t="shared" si="6"/>
        <v>124500</v>
      </c>
      <c r="AO12" s="6">
        <f t="shared" si="10"/>
        <v>5.0951693514317551</v>
      </c>
      <c r="AP12" s="7">
        <f t="shared" si="8"/>
        <v>100.80971659919028</v>
      </c>
      <c r="AQ12" s="20">
        <f>AVERAGE(AN12:AN14)</f>
        <v>66916.666666666672</v>
      </c>
      <c r="AR12" s="20">
        <f>STDEV(AN12:AN14)</f>
        <v>53060.303743319571</v>
      </c>
      <c r="AS12" s="23">
        <f t="shared" ref="AS12" si="17">AVERAGE(AO12:AO14)</f>
        <v>4.7154406246263791</v>
      </c>
      <c r="AT12" s="23">
        <f t="shared" ref="AT12" si="18">STDEV(AO12:AO14)</f>
        <v>0.39820403670447091</v>
      </c>
      <c r="AU12" s="13">
        <f>AVERAGE(AP12:AP14)</f>
        <v>54.183535762483132</v>
      </c>
      <c r="AV12" s="13">
        <f t="shared" ref="AV12" si="19">STDEV(AP12:AP14)</f>
        <v>42.963808699044172</v>
      </c>
    </row>
    <row r="13" spans="2:48" x14ac:dyDescent="0.3">
      <c r="B13" s="28"/>
      <c r="C13" s="16"/>
      <c r="D13" s="5">
        <v>30</v>
      </c>
      <c r="E13" s="5">
        <v>11</v>
      </c>
      <c r="F13" s="5">
        <v>0</v>
      </c>
      <c r="G13" s="5">
        <v>0</v>
      </c>
      <c r="H13">
        <f t="shared" si="0"/>
        <v>3500</v>
      </c>
      <c r="I13" s="6">
        <f t="shared" si="1"/>
        <v>3.5440680443502757</v>
      </c>
      <c r="J13" s="7">
        <f t="shared" si="2"/>
        <v>4.0776699029126213</v>
      </c>
      <c r="K13" s="21"/>
      <c r="L13" s="21"/>
      <c r="M13" s="24"/>
      <c r="N13" s="24"/>
      <c r="O13" s="14"/>
      <c r="P13" s="14"/>
      <c r="R13" s="28"/>
      <c r="S13" s="16"/>
      <c r="T13" s="12">
        <v>100</v>
      </c>
      <c r="U13" s="12">
        <v>57</v>
      </c>
      <c r="V13" s="12">
        <v>18</v>
      </c>
      <c r="W13" s="12">
        <v>4</v>
      </c>
      <c r="X13">
        <f t="shared" si="3"/>
        <v>161750</v>
      </c>
      <c r="Y13" s="6">
        <f t="shared" si="9"/>
        <v>5.2088442893407381</v>
      </c>
      <c r="Z13" s="7">
        <f t="shared" si="5"/>
        <v>177.42230347349175</v>
      </c>
      <c r="AA13" s="21"/>
      <c r="AB13" s="21"/>
      <c r="AC13" s="24"/>
      <c r="AD13" s="24"/>
      <c r="AE13" s="14"/>
      <c r="AF13" s="14"/>
      <c r="AH13" s="30"/>
      <c r="AI13" s="16"/>
      <c r="AJ13" s="12">
        <v>90</v>
      </c>
      <c r="AK13" s="12">
        <v>31</v>
      </c>
      <c r="AL13" s="12">
        <v>4</v>
      </c>
      <c r="AM13" s="12">
        <v>0</v>
      </c>
      <c r="AN13">
        <f t="shared" si="6"/>
        <v>20000</v>
      </c>
      <c r="AO13" s="6">
        <f t="shared" si="10"/>
        <v>4.3010299956639813</v>
      </c>
      <c r="AP13" s="7">
        <f t="shared" si="8"/>
        <v>16.194331983805668</v>
      </c>
      <c r="AQ13" s="21"/>
      <c r="AR13" s="21"/>
      <c r="AS13" s="24"/>
      <c r="AT13" s="24"/>
      <c r="AU13" s="14"/>
      <c r="AV13" s="14"/>
    </row>
    <row r="14" spans="2:48" x14ac:dyDescent="0.3">
      <c r="B14" s="28"/>
      <c r="C14" s="16"/>
      <c r="D14" s="5">
        <v>100</v>
      </c>
      <c r="E14" s="5">
        <v>35</v>
      </c>
      <c r="F14" s="5">
        <v>2</v>
      </c>
      <c r="G14" s="5">
        <v>1</v>
      </c>
      <c r="H14" s="8">
        <f t="shared" si="0"/>
        <v>41250</v>
      </c>
      <c r="I14" s="9">
        <f t="shared" si="1"/>
        <v>4.6154239528859442</v>
      </c>
      <c r="J14" s="7">
        <f t="shared" si="2"/>
        <v>48.05825242718447</v>
      </c>
      <c r="K14" s="22"/>
      <c r="L14" s="22"/>
      <c r="M14" s="25"/>
      <c r="N14" s="25"/>
      <c r="O14" s="15"/>
      <c r="P14" s="15"/>
      <c r="R14" s="28"/>
      <c r="S14" s="16"/>
      <c r="T14" s="12">
        <v>100</v>
      </c>
      <c r="U14" s="12">
        <v>60</v>
      </c>
      <c r="V14" s="12">
        <v>7</v>
      </c>
      <c r="W14" s="12">
        <v>0</v>
      </c>
      <c r="X14" s="8">
        <f t="shared" si="3"/>
        <v>35000</v>
      </c>
      <c r="Y14" s="9">
        <f t="shared" si="9"/>
        <v>4.5440680443502757</v>
      </c>
      <c r="Z14" s="7">
        <f t="shared" si="5"/>
        <v>38.391224862888478</v>
      </c>
      <c r="AA14" s="22"/>
      <c r="AB14" s="22"/>
      <c r="AC14" s="25"/>
      <c r="AD14" s="25"/>
      <c r="AE14" s="15"/>
      <c r="AF14" s="15"/>
      <c r="AH14" s="30"/>
      <c r="AI14" s="16"/>
      <c r="AJ14" s="12">
        <v>100</v>
      </c>
      <c r="AK14" s="12">
        <v>55</v>
      </c>
      <c r="AL14" s="12">
        <v>6</v>
      </c>
      <c r="AM14" s="12">
        <v>1</v>
      </c>
      <c r="AN14" s="8">
        <f t="shared" si="6"/>
        <v>56250</v>
      </c>
      <c r="AO14" s="9">
        <f t="shared" si="10"/>
        <v>4.7501225267834002</v>
      </c>
      <c r="AP14" s="7">
        <f t="shared" si="8"/>
        <v>45.546558704453439</v>
      </c>
      <c r="AQ14" s="22"/>
      <c r="AR14" s="22"/>
      <c r="AS14" s="25"/>
      <c r="AT14" s="25"/>
      <c r="AU14" s="15"/>
      <c r="AV14" s="15"/>
    </row>
    <row r="15" spans="2:48" x14ac:dyDescent="0.3">
      <c r="B15" s="28"/>
      <c r="C15" s="16">
        <v>2</v>
      </c>
      <c r="D15" s="5">
        <v>2</v>
      </c>
      <c r="E15" s="5">
        <v>0</v>
      </c>
      <c r="F15" s="5">
        <v>0</v>
      </c>
      <c r="G15" s="5">
        <v>0</v>
      </c>
      <c r="H15">
        <f t="shared" si="0"/>
        <v>50</v>
      </c>
      <c r="I15" s="6">
        <f t="shared" si="1"/>
        <v>1.6989700043360187</v>
      </c>
      <c r="J15" s="7">
        <f t="shared" si="2"/>
        <v>5.8252427184466021E-2</v>
      </c>
      <c r="K15" s="20">
        <f>AVERAGE(H15:H17)</f>
        <v>50</v>
      </c>
      <c r="L15" s="20">
        <f>STDEV(H15:H17)</f>
        <v>25</v>
      </c>
      <c r="M15" s="23">
        <f t="shared" ref="M15" si="20">AVERAGE(I15:I17)</f>
        <v>1.6573237587999188</v>
      </c>
      <c r="N15" s="23">
        <f t="shared" ref="N15" si="21">STDEV(I15:I17)</f>
        <v>0.24127159022926239</v>
      </c>
      <c r="O15" s="13">
        <f t="shared" ref="O15" si="22">AVERAGE(J15:J17)</f>
        <v>5.8252427184466021E-2</v>
      </c>
      <c r="P15" s="13">
        <f t="shared" ref="P15" si="23">STDEV(J15:J17)</f>
        <v>2.9126213592233021E-2</v>
      </c>
      <c r="R15" s="28"/>
      <c r="S15" s="16">
        <v>2</v>
      </c>
      <c r="T15" s="12">
        <v>98</v>
      </c>
      <c r="U15" s="12">
        <v>48</v>
      </c>
      <c r="V15" s="12">
        <v>7</v>
      </c>
      <c r="W15" s="12">
        <v>1</v>
      </c>
      <c r="X15">
        <f t="shared" si="3"/>
        <v>56950</v>
      </c>
      <c r="Y15" s="6">
        <f t="shared" si="9"/>
        <v>4.7554937284151189</v>
      </c>
      <c r="Z15" s="7">
        <f t="shared" si="5"/>
        <v>62.468007312614255</v>
      </c>
      <c r="AA15" s="20">
        <f>AVERAGE(X15:X17)</f>
        <v>51233.333333333336</v>
      </c>
      <c r="AB15" s="20">
        <f>STDEV(X15:X17)</f>
        <v>14261.866404273092</v>
      </c>
      <c r="AC15" s="23">
        <f t="shared" ref="AC15" si="24">AVERAGE(Y15:Y17)</f>
        <v>4.6967329115656993</v>
      </c>
      <c r="AD15" s="23">
        <f t="shared" ref="AD15" si="25">STDEV(Y15:Y17)</f>
        <v>0.13337422156071796</v>
      </c>
      <c r="AE15" s="13">
        <f t="shared" ref="AE15" si="26">AVERAGE(Z15:Z17)</f>
        <v>56.197440585009133</v>
      </c>
      <c r="AF15" s="13">
        <f t="shared" ref="AF15" si="27">STDEV(Z15:Z17)</f>
        <v>15.643729145454977</v>
      </c>
      <c r="AH15" s="30"/>
      <c r="AI15" s="16">
        <v>2</v>
      </c>
      <c r="AJ15" s="12">
        <v>70</v>
      </c>
      <c r="AK15" s="12">
        <v>18</v>
      </c>
      <c r="AL15" s="12">
        <v>0</v>
      </c>
      <c r="AM15" s="12">
        <v>1</v>
      </c>
      <c r="AN15">
        <f t="shared" si="6"/>
        <v>31250</v>
      </c>
      <c r="AO15" s="6">
        <f t="shared" si="10"/>
        <v>4.4948500216800937</v>
      </c>
      <c r="AP15" s="7">
        <f t="shared" si="8"/>
        <v>25.303643724696357</v>
      </c>
      <c r="AQ15" s="20">
        <f>AVERAGE(AN15:AN17)</f>
        <v>19375</v>
      </c>
      <c r="AR15" s="20">
        <f>STDEV(AN15:AN17)</f>
        <v>10421.582173547355</v>
      </c>
      <c r="AS15" s="23">
        <f t="shared" ref="AS15" si="28">AVERAGE(AO15:AO17)</f>
        <v>4.2481944238707854</v>
      </c>
      <c r="AT15" s="23">
        <f t="shared" ref="AT15" si="29">STDEV(AO15:AO17)</f>
        <v>0.22053442064929837</v>
      </c>
      <c r="AU15" s="13">
        <f t="shared" ref="AU15" si="30">AVERAGE(AP15:AP17)</f>
        <v>15.688259109311742</v>
      </c>
      <c r="AV15" s="13">
        <f t="shared" ref="AV15" si="31">STDEV(AP15:AP17)</f>
        <v>8.438528075746845</v>
      </c>
    </row>
    <row r="16" spans="2:48" x14ac:dyDescent="0.3">
      <c r="B16" s="28"/>
      <c r="C16" s="16"/>
      <c r="D16" s="5">
        <v>1</v>
      </c>
      <c r="E16" s="5">
        <v>0</v>
      </c>
      <c r="F16" s="5">
        <v>0</v>
      </c>
      <c r="G16" s="5">
        <v>0</v>
      </c>
      <c r="H16">
        <f t="shared" si="0"/>
        <v>25</v>
      </c>
      <c r="I16" s="6">
        <f t="shared" si="1"/>
        <v>1.3979400086720377</v>
      </c>
      <c r="J16" s="7">
        <f t="shared" si="2"/>
        <v>2.9126213592233011E-2</v>
      </c>
      <c r="K16" s="21"/>
      <c r="L16" s="21"/>
      <c r="M16" s="24"/>
      <c r="N16" s="24"/>
      <c r="O16" s="14"/>
      <c r="P16" s="14"/>
      <c r="R16" s="28"/>
      <c r="S16" s="16"/>
      <c r="T16" s="12">
        <v>100</v>
      </c>
      <c r="U16" s="12">
        <v>57</v>
      </c>
      <c r="V16" s="12">
        <v>18</v>
      </c>
      <c r="W16" s="12">
        <v>0</v>
      </c>
      <c r="X16">
        <f t="shared" si="3"/>
        <v>61750</v>
      </c>
      <c r="Y16" s="6">
        <f t="shared" si="9"/>
        <v>4.7906369619317033</v>
      </c>
      <c r="Z16" s="7">
        <f t="shared" si="5"/>
        <v>67.733089579524673</v>
      </c>
      <c r="AA16" s="21"/>
      <c r="AB16" s="21"/>
      <c r="AC16" s="24"/>
      <c r="AD16" s="24"/>
      <c r="AE16" s="14"/>
      <c r="AF16" s="14"/>
      <c r="AH16" s="30"/>
      <c r="AI16" s="16"/>
      <c r="AJ16" s="12">
        <v>80</v>
      </c>
      <c r="AK16" s="12">
        <v>19</v>
      </c>
      <c r="AL16" s="12">
        <v>2</v>
      </c>
      <c r="AM16" s="12">
        <v>0</v>
      </c>
      <c r="AN16">
        <f t="shared" si="6"/>
        <v>11750</v>
      </c>
      <c r="AO16" s="6">
        <f t="shared" si="10"/>
        <v>4.0700378666077555</v>
      </c>
      <c r="AP16" s="7">
        <f t="shared" si="8"/>
        <v>9.5141700404858298</v>
      </c>
      <c r="AQ16" s="21"/>
      <c r="AR16" s="21"/>
      <c r="AS16" s="24"/>
      <c r="AT16" s="24"/>
      <c r="AU16" s="14"/>
      <c r="AV16" s="14"/>
    </row>
    <row r="17" spans="2:48" x14ac:dyDescent="0.3">
      <c r="B17" s="28"/>
      <c r="C17" s="16"/>
      <c r="D17" s="5">
        <v>3</v>
      </c>
      <c r="E17" s="5">
        <v>0</v>
      </c>
      <c r="F17" s="5">
        <v>0</v>
      </c>
      <c r="G17" s="5">
        <v>0</v>
      </c>
      <c r="H17" s="8">
        <f t="shared" si="0"/>
        <v>75</v>
      </c>
      <c r="I17" s="9">
        <f t="shared" si="1"/>
        <v>1.8750612633917001</v>
      </c>
      <c r="J17" s="7">
        <f t="shared" si="2"/>
        <v>8.7378640776699032E-2</v>
      </c>
      <c r="K17" s="22"/>
      <c r="L17" s="22"/>
      <c r="M17" s="25"/>
      <c r="N17" s="25"/>
      <c r="O17" s="15"/>
      <c r="P17" s="15"/>
      <c r="R17" s="28"/>
      <c r="S17" s="16"/>
      <c r="T17" s="12">
        <v>100</v>
      </c>
      <c r="U17" s="12">
        <v>60</v>
      </c>
      <c r="V17" s="12">
        <v>7</v>
      </c>
      <c r="W17" s="12">
        <v>0</v>
      </c>
      <c r="X17" s="8">
        <f t="shared" si="3"/>
        <v>35000</v>
      </c>
      <c r="Y17" s="9">
        <f t="shared" si="9"/>
        <v>4.5440680443502757</v>
      </c>
      <c r="Z17" s="7">
        <f t="shared" si="5"/>
        <v>38.391224862888478</v>
      </c>
      <c r="AA17" s="22"/>
      <c r="AB17" s="22"/>
      <c r="AC17" s="25"/>
      <c r="AD17" s="25"/>
      <c r="AE17" s="15"/>
      <c r="AF17" s="15"/>
      <c r="AH17" s="30"/>
      <c r="AI17" s="16"/>
      <c r="AJ17" s="12">
        <v>85</v>
      </c>
      <c r="AK17" s="12">
        <v>22</v>
      </c>
      <c r="AL17" s="12">
        <v>3</v>
      </c>
      <c r="AM17" s="12">
        <v>0</v>
      </c>
      <c r="AN17" s="8">
        <f t="shared" si="6"/>
        <v>15125</v>
      </c>
      <c r="AO17" s="9">
        <f t="shared" si="10"/>
        <v>4.1796953833245061</v>
      </c>
      <c r="AP17" s="7">
        <f t="shared" si="8"/>
        <v>12.246963562753036</v>
      </c>
      <c r="AQ17" s="22"/>
      <c r="AR17" s="22"/>
      <c r="AS17" s="25"/>
      <c r="AT17" s="25"/>
      <c r="AU17" s="15"/>
      <c r="AV17" s="15"/>
    </row>
    <row r="18" spans="2:48" ht="15" customHeight="1" x14ac:dyDescent="0.3">
      <c r="B18" s="28"/>
      <c r="C18" s="16">
        <v>5</v>
      </c>
      <c r="D18" s="12">
        <v>0</v>
      </c>
      <c r="E18" s="12">
        <v>0</v>
      </c>
      <c r="F18" s="12">
        <v>0</v>
      </c>
      <c r="G18" s="12">
        <v>0</v>
      </c>
      <c r="H18">
        <f t="shared" ref="H18:H29" si="32">AVERAGE(100*D18,1000*E18,10000*F18,100000*G18)</f>
        <v>0</v>
      </c>
      <c r="I18" s="6" t="e">
        <f t="shared" ref="I18:I29" si="33">LOG(H18)</f>
        <v>#NUM!</v>
      </c>
      <c r="J18" s="7">
        <f>100*H18/$K$6</f>
        <v>0</v>
      </c>
      <c r="K18" s="20">
        <f t="shared" ref="K18" si="34">AVERAGE(H18:H20)</f>
        <v>0</v>
      </c>
      <c r="L18" s="20">
        <f t="shared" ref="L18" si="35">STDEV(H18:H20)</f>
        <v>0</v>
      </c>
      <c r="M18" s="23" t="e">
        <f t="shared" ref="M18" si="36">AVERAGE(I18:I20)</f>
        <v>#NUM!</v>
      </c>
      <c r="N18" s="23" t="e">
        <f t="shared" ref="N18" si="37">STDEV(I18:I20)</f>
        <v>#NUM!</v>
      </c>
      <c r="O18" s="13">
        <f t="shared" ref="O18" si="38">AVERAGE(J18:J20)</f>
        <v>0</v>
      </c>
      <c r="P18" s="13">
        <f t="shared" ref="P18" si="39">STDEV(J18:J20)</f>
        <v>0</v>
      </c>
      <c r="R18" s="28"/>
      <c r="S18" s="16">
        <v>5</v>
      </c>
      <c r="T18" s="12">
        <v>95</v>
      </c>
      <c r="U18" s="12">
        <v>45</v>
      </c>
      <c r="V18" s="12">
        <v>7</v>
      </c>
      <c r="W18" s="12">
        <v>1</v>
      </c>
      <c r="X18">
        <f t="shared" si="3"/>
        <v>56125</v>
      </c>
      <c r="Y18" s="6">
        <f t="shared" si="9"/>
        <v>4.7491563540113795</v>
      </c>
      <c r="Z18" s="7">
        <f t="shared" si="5"/>
        <v>61.563071297989026</v>
      </c>
      <c r="AA18" s="20">
        <f t="shared" ref="AA18" si="40">AVERAGE(X18:X20)</f>
        <v>60708.333333333336</v>
      </c>
      <c r="AB18" s="20">
        <f t="shared" ref="AB18" si="41">STDEV(X18:X20)</f>
        <v>34479.235901239648</v>
      </c>
      <c r="AC18" s="23">
        <f t="shared" ref="AC18" si="42">AVERAGE(Y18:Y20)</f>
        <v>4.7318946043449248</v>
      </c>
      <c r="AD18" s="23">
        <f t="shared" ref="AD18" si="43">STDEV(Y18:Y20)</f>
        <v>0.26504779309433379</v>
      </c>
      <c r="AE18" s="13">
        <f t="shared" ref="AE18" si="44">AVERAGE(Z18:Z20)</f>
        <v>66.590493601462512</v>
      </c>
      <c r="AF18" s="13">
        <f t="shared" ref="AF18" si="45">STDEV(Z18:Z20)</f>
        <v>37.820002816716261</v>
      </c>
      <c r="AH18" s="30"/>
      <c r="AI18" s="16">
        <v>5</v>
      </c>
      <c r="AJ18" s="12">
        <v>11</v>
      </c>
      <c r="AK18" s="12">
        <v>3</v>
      </c>
      <c r="AL18" s="12">
        <v>0</v>
      </c>
      <c r="AM18" s="12">
        <v>0</v>
      </c>
      <c r="AN18">
        <f t="shared" si="6"/>
        <v>1025</v>
      </c>
      <c r="AO18" s="6">
        <f t="shared" si="10"/>
        <v>3.0107238653917729</v>
      </c>
      <c r="AP18" s="7">
        <f t="shared" si="8"/>
        <v>0.82995951417004044</v>
      </c>
      <c r="AQ18" s="20">
        <f t="shared" ref="AQ18" si="46">AVERAGE(AN18:AN20)</f>
        <v>508.33333333333331</v>
      </c>
      <c r="AR18" s="20">
        <f t="shared" ref="AR18" si="47">STDEV(AN18:AN20)</f>
        <v>471.91983782559225</v>
      </c>
      <c r="AS18" s="23">
        <f t="shared" ref="AS18" si="48">AVERAGE(AO18:AO20)</f>
        <v>2.5375946189065783</v>
      </c>
      <c r="AT18" s="23">
        <f t="shared" ref="AT18" si="49">STDEV(AO18:AO20)</f>
        <v>0.50843634921117908</v>
      </c>
      <c r="AU18" s="13">
        <f t="shared" ref="AU18" si="50">AVERAGE(AP18:AP20)</f>
        <v>0.41160593792172739</v>
      </c>
      <c r="AV18" s="13">
        <f t="shared" ref="AV18" si="51">STDEV(AP18:AP20)</f>
        <v>0.38212132617456862</v>
      </c>
    </row>
    <row r="19" spans="2:48" x14ac:dyDescent="0.3">
      <c r="B19" s="28"/>
      <c r="C19" s="16"/>
      <c r="D19" s="12">
        <v>0</v>
      </c>
      <c r="E19" s="12">
        <v>0</v>
      </c>
      <c r="F19" s="12">
        <v>0</v>
      </c>
      <c r="G19" s="12">
        <v>0</v>
      </c>
      <c r="H19">
        <f t="shared" si="32"/>
        <v>0</v>
      </c>
      <c r="I19" s="6" t="e">
        <f t="shared" si="33"/>
        <v>#NUM!</v>
      </c>
      <c r="J19" s="7">
        <f t="shared" ref="J19:J29" si="52">100*H19/$K$6</f>
        <v>0</v>
      </c>
      <c r="K19" s="21"/>
      <c r="L19" s="21"/>
      <c r="M19" s="24"/>
      <c r="N19" s="24"/>
      <c r="O19" s="14"/>
      <c r="P19" s="14"/>
      <c r="R19" s="28"/>
      <c r="S19" s="16"/>
      <c r="T19" s="12">
        <v>90</v>
      </c>
      <c r="U19" s="12">
        <v>40</v>
      </c>
      <c r="V19" s="12">
        <v>14</v>
      </c>
      <c r="W19" s="12">
        <v>2</v>
      </c>
      <c r="X19">
        <f t="shared" si="3"/>
        <v>97250</v>
      </c>
      <c r="Y19" s="6">
        <f t="shared" si="9"/>
        <v>4.9878896099977457</v>
      </c>
      <c r="Z19" s="7">
        <f t="shared" si="5"/>
        <v>106.672760511883</v>
      </c>
      <c r="AA19" s="21"/>
      <c r="AB19" s="21"/>
      <c r="AC19" s="24"/>
      <c r="AD19" s="24"/>
      <c r="AE19" s="14"/>
      <c r="AF19" s="14"/>
      <c r="AH19" s="30"/>
      <c r="AI19" s="16"/>
      <c r="AJ19" s="12">
        <v>4</v>
      </c>
      <c r="AK19" s="12">
        <v>0</v>
      </c>
      <c r="AL19" s="12">
        <v>0</v>
      </c>
      <c r="AM19" s="12">
        <v>0</v>
      </c>
      <c r="AN19">
        <f t="shared" si="6"/>
        <v>100</v>
      </c>
      <c r="AO19" s="6">
        <f t="shared" si="10"/>
        <v>2</v>
      </c>
      <c r="AP19" s="7">
        <f t="shared" si="8"/>
        <v>8.0971659919028341E-2</v>
      </c>
      <c r="AQ19" s="21"/>
      <c r="AR19" s="21"/>
      <c r="AS19" s="24"/>
      <c r="AT19" s="24"/>
      <c r="AU19" s="14"/>
      <c r="AV19" s="14"/>
    </row>
    <row r="20" spans="2:48" x14ac:dyDescent="0.3">
      <c r="B20" s="28"/>
      <c r="C20" s="16"/>
      <c r="D20" s="12">
        <v>0</v>
      </c>
      <c r="E20" s="12">
        <v>0</v>
      </c>
      <c r="F20" s="12">
        <v>0</v>
      </c>
      <c r="G20" s="12">
        <v>0</v>
      </c>
      <c r="H20" s="8">
        <f t="shared" si="32"/>
        <v>0</v>
      </c>
      <c r="I20" s="9" t="e">
        <f t="shared" si="33"/>
        <v>#NUM!</v>
      </c>
      <c r="J20" s="7">
        <f t="shared" si="52"/>
        <v>0</v>
      </c>
      <c r="K20" s="22"/>
      <c r="L20" s="22"/>
      <c r="M20" s="25"/>
      <c r="N20" s="25"/>
      <c r="O20" s="15"/>
      <c r="P20" s="15"/>
      <c r="R20" s="28"/>
      <c r="S20" s="16"/>
      <c r="T20" s="12">
        <v>100</v>
      </c>
      <c r="U20" s="12">
        <v>45</v>
      </c>
      <c r="V20" s="12">
        <v>6</v>
      </c>
      <c r="W20" s="12">
        <v>0</v>
      </c>
      <c r="X20" s="8">
        <f t="shared" si="3"/>
        <v>28750</v>
      </c>
      <c r="Y20" s="9">
        <f t="shared" si="9"/>
        <v>4.4586378490256493</v>
      </c>
      <c r="Z20" s="7">
        <f t="shared" si="5"/>
        <v>31.535648994515537</v>
      </c>
      <c r="AA20" s="22"/>
      <c r="AB20" s="22"/>
      <c r="AC20" s="25"/>
      <c r="AD20" s="25"/>
      <c r="AE20" s="15"/>
      <c r="AF20" s="15"/>
      <c r="AH20" s="30"/>
      <c r="AI20" s="16"/>
      <c r="AJ20" s="12">
        <v>16</v>
      </c>
      <c r="AK20" s="12">
        <v>0</v>
      </c>
      <c r="AL20" s="12">
        <v>0</v>
      </c>
      <c r="AM20" s="12">
        <v>0</v>
      </c>
      <c r="AN20" s="8">
        <f t="shared" si="6"/>
        <v>400</v>
      </c>
      <c r="AO20" s="9">
        <f t="shared" si="10"/>
        <v>2.6020599913279625</v>
      </c>
      <c r="AP20" s="7">
        <f t="shared" si="8"/>
        <v>0.32388663967611336</v>
      </c>
      <c r="AQ20" s="22"/>
      <c r="AR20" s="22"/>
      <c r="AS20" s="25"/>
      <c r="AT20" s="25"/>
      <c r="AU20" s="15"/>
      <c r="AV20" s="15"/>
    </row>
    <row r="21" spans="2:48" x14ac:dyDescent="0.3">
      <c r="B21" s="28"/>
      <c r="C21" s="16">
        <v>10</v>
      </c>
      <c r="D21" s="12">
        <v>0</v>
      </c>
      <c r="E21" s="12">
        <v>0</v>
      </c>
      <c r="F21" s="12">
        <v>0</v>
      </c>
      <c r="G21" s="12">
        <v>0</v>
      </c>
      <c r="H21">
        <f t="shared" si="32"/>
        <v>0</v>
      </c>
      <c r="I21" s="6" t="e">
        <f t="shared" si="33"/>
        <v>#NUM!</v>
      </c>
      <c r="J21" s="7">
        <f t="shared" si="52"/>
        <v>0</v>
      </c>
      <c r="K21" s="20">
        <f t="shared" ref="K21" si="53">AVERAGE(H21:H23)</f>
        <v>0</v>
      </c>
      <c r="L21" s="20">
        <f t="shared" ref="L21" si="54">STDEV(H21:H23)</f>
        <v>0</v>
      </c>
      <c r="M21" s="23" t="e">
        <f t="shared" ref="M21" si="55">AVERAGE(I21:I23)</f>
        <v>#NUM!</v>
      </c>
      <c r="N21" s="23" t="e">
        <f t="shared" ref="N21" si="56">STDEV(I21:I23)</f>
        <v>#NUM!</v>
      </c>
      <c r="O21" s="13">
        <f t="shared" ref="O21" si="57">AVERAGE(J21:J23)</f>
        <v>0</v>
      </c>
      <c r="P21" s="13">
        <f t="shared" ref="P21" si="58">STDEV(J21:J23)</f>
        <v>0</v>
      </c>
      <c r="R21" s="28"/>
      <c r="S21" s="16">
        <v>10</v>
      </c>
      <c r="T21" s="12">
        <v>44</v>
      </c>
      <c r="U21" s="12">
        <v>7</v>
      </c>
      <c r="V21" s="12">
        <v>2</v>
      </c>
      <c r="W21" s="12">
        <v>1</v>
      </c>
      <c r="X21">
        <f t="shared" si="3"/>
        <v>32850</v>
      </c>
      <c r="Y21" s="6">
        <f>LOG(X21)</f>
        <v>4.5165353738957998</v>
      </c>
      <c r="Z21" s="7">
        <f t="shared" si="5"/>
        <v>36.032906764168189</v>
      </c>
      <c r="AA21" s="20">
        <f t="shared" ref="AA21" si="59">AVERAGE(X21:X23)</f>
        <v>13291.666666666666</v>
      </c>
      <c r="AB21" s="20">
        <f t="shared" ref="AB21" si="60">STDEV(X21:X23)</f>
        <v>16950.006145524945</v>
      </c>
      <c r="AC21" s="23">
        <f t="shared" ref="AC21" si="61">AVERAGE(Y21:Y23)</f>
        <v>3.864407106544514</v>
      </c>
      <c r="AD21" s="23">
        <f t="shared" ref="AD21" si="62">STDEV(Y21:Y23)</f>
        <v>0.57035634876435093</v>
      </c>
      <c r="AE21" s="13">
        <f t="shared" ref="AE21" si="63">AVERAGE(Z21:Z23)</f>
        <v>14.579524680073126</v>
      </c>
      <c r="AF21" s="13">
        <f t="shared" ref="AF21" si="64">STDEV(Z21:Z23)</f>
        <v>18.592328496005422</v>
      </c>
      <c r="AH21" s="30"/>
      <c r="AI21" s="16">
        <v>10</v>
      </c>
      <c r="AJ21" s="12">
        <v>0</v>
      </c>
      <c r="AK21" s="12">
        <v>0</v>
      </c>
      <c r="AL21" s="12">
        <v>0</v>
      </c>
      <c r="AM21" s="12">
        <v>0</v>
      </c>
      <c r="AN21">
        <f t="shared" si="6"/>
        <v>0</v>
      </c>
      <c r="AO21" s="6" t="e">
        <f t="shared" si="10"/>
        <v>#NUM!</v>
      </c>
      <c r="AP21" s="7">
        <f t="shared" si="8"/>
        <v>0</v>
      </c>
      <c r="AQ21" s="20">
        <f t="shared" ref="AQ21" si="65">AVERAGE(AN21:AN23)</f>
        <v>0</v>
      </c>
      <c r="AR21" s="20">
        <f t="shared" ref="AR21" si="66">STDEV(AN21:AN23)</f>
        <v>0</v>
      </c>
      <c r="AS21" s="23" t="e">
        <f t="shared" ref="AS21" si="67">AVERAGE(AO21:AO23)</f>
        <v>#NUM!</v>
      </c>
      <c r="AT21" s="23" t="e">
        <f t="shared" ref="AT21" si="68">STDEV(AO21:AO23)</f>
        <v>#NUM!</v>
      </c>
      <c r="AU21" s="13">
        <f t="shared" ref="AU21" si="69">AVERAGE(AP21:AP23)</f>
        <v>0</v>
      </c>
      <c r="AV21" s="13">
        <f t="shared" ref="AV21" si="70">STDEV(AP21:AP23)</f>
        <v>0</v>
      </c>
    </row>
    <row r="22" spans="2:48" x14ac:dyDescent="0.3">
      <c r="B22" s="28"/>
      <c r="C22" s="16"/>
      <c r="D22" s="12">
        <v>0</v>
      </c>
      <c r="E22" s="12">
        <v>0</v>
      </c>
      <c r="F22" s="12">
        <v>0</v>
      </c>
      <c r="G22" s="12">
        <v>0</v>
      </c>
      <c r="H22">
        <f t="shared" si="32"/>
        <v>0</v>
      </c>
      <c r="I22" s="6" t="e">
        <f t="shared" si="33"/>
        <v>#NUM!</v>
      </c>
      <c r="J22" s="7">
        <f t="shared" si="52"/>
        <v>0</v>
      </c>
      <c r="K22" s="21"/>
      <c r="L22" s="21"/>
      <c r="M22" s="24"/>
      <c r="N22" s="24"/>
      <c r="O22" s="14"/>
      <c r="P22" s="14"/>
      <c r="R22" s="28"/>
      <c r="S22" s="16"/>
      <c r="T22" s="12">
        <v>45</v>
      </c>
      <c r="U22" s="12">
        <v>7</v>
      </c>
      <c r="V22" s="12">
        <v>0</v>
      </c>
      <c r="W22" s="12">
        <v>0</v>
      </c>
      <c r="X22">
        <f t="shared" si="3"/>
        <v>2875</v>
      </c>
      <c r="Y22" s="6">
        <f t="shared" si="9"/>
        <v>3.4586378490256493</v>
      </c>
      <c r="Z22" s="7">
        <f t="shared" si="5"/>
        <v>3.1535648994515539</v>
      </c>
      <c r="AA22" s="21"/>
      <c r="AB22" s="21"/>
      <c r="AC22" s="24"/>
      <c r="AD22" s="24"/>
      <c r="AE22" s="14"/>
      <c r="AF22" s="14"/>
      <c r="AH22" s="30"/>
      <c r="AI22" s="16"/>
      <c r="AJ22" s="12">
        <v>0</v>
      </c>
      <c r="AK22" s="12">
        <v>0</v>
      </c>
      <c r="AL22" s="12">
        <v>0</v>
      </c>
      <c r="AM22" s="12">
        <v>0</v>
      </c>
      <c r="AN22">
        <f t="shared" si="6"/>
        <v>0</v>
      </c>
      <c r="AO22" s="6" t="e">
        <f t="shared" si="10"/>
        <v>#NUM!</v>
      </c>
      <c r="AP22" s="7">
        <f t="shared" si="8"/>
        <v>0</v>
      </c>
      <c r="AQ22" s="21"/>
      <c r="AR22" s="21"/>
      <c r="AS22" s="24"/>
      <c r="AT22" s="24"/>
      <c r="AU22" s="14"/>
      <c r="AV22" s="14"/>
    </row>
    <row r="23" spans="2:48" x14ac:dyDescent="0.3">
      <c r="B23" s="28"/>
      <c r="C23" s="16"/>
      <c r="D23" s="12">
        <v>0</v>
      </c>
      <c r="E23" s="12">
        <v>0</v>
      </c>
      <c r="F23" s="12">
        <v>0</v>
      </c>
      <c r="G23" s="12">
        <v>0</v>
      </c>
      <c r="H23" s="8">
        <f t="shared" si="32"/>
        <v>0</v>
      </c>
      <c r="I23" s="9" t="e">
        <f t="shared" si="33"/>
        <v>#NUM!</v>
      </c>
      <c r="J23" s="7">
        <f t="shared" si="52"/>
        <v>0</v>
      </c>
      <c r="K23" s="22"/>
      <c r="L23" s="22"/>
      <c r="M23" s="25"/>
      <c r="N23" s="25"/>
      <c r="O23" s="15"/>
      <c r="P23" s="15"/>
      <c r="R23" s="28"/>
      <c r="S23" s="16"/>
      <c r="T23" s="12">
        <v>26</v>
      </c>
      <c r="U23" s="12">
        <v>4</v>
      </c>
      <c r="V23" s="12">
        <v>1</v>
      </c>
      <c r="W23" s="12">
        <v>0</v>
      </c>
      <c r="X23" s="8">
        <f t="shared" si="3"/>
        <v>4150</v>
      </c>
      <c r="Y23" s="9">
        <f t="shared" si="9"/>
        <v>3.6180480967120925</v>
      </c>
      <c r="Z23" s="7">
        <f t="shared" si="5"/>
        <v>4.5521023765996338</v>
      </c>
      <c r="AA23" s="22"/>
      <c r="AB23" s="22"/>
      <c r="AC23" s="25"/>
      <c r="AD23" s="25"/>
      <c r="AE23" s="15"/>
      <c r="AF23" s="15"/>
      <c r="AH23" s="30"/>
      <c r="AI23" s="16"/>
      <c r="AJ23" s="12">
        <v>0</v>
      </c>
      <c r="AK23" s="12">
        <v>0</v>
      </c>
      <c r="AL23" s="12">
        <v>0</v>
      </c>
      <c r="AM23" s="12">
        <v>0</v>
      </c>
      <c r="AN23" s="8">
        <f t="shared" si="6"/>
        <v>0</v>
      </c>
      <c r="AO23" s="9" t="e">
        <f t="shared" si="10"/>
        <v>#NUM!</v>
      </c>
      <c r="AP23" s="7">
        <f t="shared" si="8"/>
        <v>0</v>
      </c>
      <c r="AQ23" s="22"/>
      <c r="AR23" s="22"/>
      <c r="AS23" s="25"/>
      <c r="AT23" s="25"/>
      <c r="AU23" s="15"/>
      <c r="AV23" s="15"/>
    </row>
    <row r="24" spans="2:48" x14ac:dyDescent="0.3">
      <c r="B24" s="28"/>
      <c r="C24" s="16">
        <v>20</v>
      </c>
      <c r="D24" s="12">
        <v>0</v>
      </c>
      <c r="E24" s="12">
        <v>0</v>
      </c>
      <c r="F24" s="12">
        <v>0</v>
      </c>
      <c r="G24" s="12">
        <v>0</v>
      </c>
      <c r="H24">
        <f t="shared" si="32"/>
        <v>0</v>
      </c>
      <c r="I24" s="6" t="e">
        <f t="shared" si="33"/>
        <v>#NUM!</v>
      </c>
      <c r="J24" s="7">
        <f t="shared" si="52"/>
        <v>0</v>
      </c>
      <c r="K24" s="20">
        <f t="shared" ref="K24" si="71">AVERAGE(H24:H26)</f>
        <v>0</v>
      </c>
      <c r="L24" s="20">
        <f t="shared" ref="L24" si="72">STDEV(H24:H26)</f>
        <v>0</v>
      </c>
      <c r="M24" s="23" t="e">
        <f t="shared" ref="M24" si="73">AVERAGE(I24:I26)</f>
        <v>#NUM!</v>
      </c>
      <c r="N24" s="23" t="e">
        <f t="shared" ref="N24" si="74">STDEV(I24:I26)</f>
        <v>#NUM!</v>
      </c>
      <c r="O24" s="13">
        <f t="shared" ref="O24" si="75">AVERAGE(J24:J26)</f>
        <v>0</v>
      </c>
      <c r="P24" s="13">
        <f t="shared" ref="P24" si="76">STDEV(J24:J26)</f>
        <v>0</v>
      </c>
      <c r="R24" s="28"/>
      <c r="S24" s="16">
        <v>20</v>
      </c>
      <c r="T24" s="12">
        <v>90</v>
      </c>
      <c r="U24" s="12">
        <v>32</v>
      </c>
      <c r="V24" s="12">
        <v>0</v>
      </c>
      <c r="W24" s="12">
        <v>0</v>
      </c>
      <c r="X24">
        <f t="shared" si="3"/>
        <v>10250</v>
      </c>
      <c r="Y24" s="6">
        <f t="shared" si="9"/>
        <v>4.0107238653917729</v>
      </c>
      <c r="Z24" s="7">
        <f>100*X24/$AA$6</f>
        <v>11.243144424131627</v>
      </c>
      <c r="AA24" s="20">
        <f t="shared" ref="AA24" si="77">AVERAGE(X24:X26)</f>
        <v>3583.3333333333335</v>
      </c>
      <c r="AB24" s="20">
        <f t="shared" ref="AB24" si="78">STDEV(X24:X26)</f>
        <v>5777.8852821195169</v>
      </c>
      <c r="AC24" s="23">
        <f t="shared" ref="AC24" si="79">AVERAGE(Y24:Y26)</f>
        <v>2.6951191612295591</v>
      </c>
      <c r="AD24" s="23">
        <f t="shared" ref="AD24" si="80">STDEV(Y24:Y26)</f>
        <v>1.3064893785246654</v>
      </c>
      <c r="AE24" s="13">
        <f t="shared" ref="AE24" si="81">AVERAGE(Z24:Z26)</f>
        <v>3.9305301645338204</v>
      </c>
      <c r="AF24" s="13">
        <f t="shared" ref="AF24" si="82">STDEV(Z24:Z26)</f>
        <v>6.3377169456521214</v>
      </c>
      <c r="AH24" s="30"/>
      <c r="AI24" s="16">
        <v>20</v>
      </c>
      <c r="AJ24" s="12">
        <v>0</v>
      </c>
      <c r="AK24" s="12">
        <v>0</v>
      </c>
      <c r="AL24" s="12">
        <v>0</v>
      </c>
      <c r="AM24" s="12">
        <v>0</v>
      </c>
      <c r="AN24">
        <f t="shared" si="6"/>
        <v>0</v>
      </c>
      <c r="AO24" s="6" t="e">
        <f t="shared" si="10"/>
        <v>#NUM!</v>
      </c>
      <c r="AP24" s="7">
        <f t="shared" si="8"/>
        <v>0</v>
      </c>
      <c r="AQ24" s="20">
        <f t="shared" ref="AQ24" si="83">AVERAGE(AN24:AN26)</f>
        <v>0</v>
      </c>
      <c r="AR24" s="20">
        <f t="shared" ref="AR24" si="84">STDEV(AN24:AN26)</f>
        <v>0</v>
      </c>
      <c r="AS24" s="23" t="e">
        <f t="shared" ref="AS24" si="85">AVERAGE(AO24:AO26)</f>
        <v>#NUM!</v>
      </c>
      <c r="AT24" s="23" t="e">
        <f t="shared" ref="AT24" si="86">STDEV(AO24:AO26)</f>
        <v>#NUM!</v>
      </c>
      <c r="AU24" s="13">
        <f t="shared" ref="AU24" si="87">AVERAGE(AP24:AP26)</f>
        <v>0</v>
      </c>
      <c r="AV24" s="13">
        <f t="shared" ref="AV24" si="88">STDEV(AP24:AP26)</f>
        <v>0</v>
      </c>
    </row>
    <row r="25" spans="2:48" x14ac:dyDescent="0.3">
      <c r="B25" s="28"/>
      <c r="C25" s="16"/>
      <c r="D25" s="12">
        <v>0</v>
      </c>
      <c r="E25" s="12">
        <v>0</v>
      </c>
      <c r="F25" s="12">
        <v>0</v>
      </c>
      <c r="G25" s="12">
        <v>0</v>
      </c>
      <c r="H25">
        <f t="shared" si="32"/>
        <v>0</v>
      </c>
      <c r="I25" s="6" t="e">
        <f t="shared" si="33"/>
        <v>#NUM!</v>
      </c>
      <c r="J25" s="7">
        <f t="shared" si="52"/>
        <v>0</v>
      </c>
      <c r="K25" s="21"/>
      <c r="L25" s="21"/>
      <c r="M25" s="24"/>
      <c r="N25" s="24"/>
      <c r="O25" s="14"/>
      <c r="P25" s="14"/>
      <c r="R25" s="28"/>
      <c r="S25" s="16"/>
      <c r="T25" s="12">
        <v>9</v>
      </c>
      <c r="U25" s="12">
        <v>1</v>
      </c>
      <c r="V25" s="12">
        <v>0</v>
      </c>
      <c r="W25" s="12">
        <v>0</v>
      </c>
      <c r="X25">
        <f t="shared" si="3"/>
        <v>475</v>
      </c>
      <c r="Y25" s="6">
        <f t="shared" si="9"/>
        <v>2.6766936096248664</v>
      </c>
      <c r="Z25" s="7">
        <f t="shared" si="5"/>
        <v>0.5210237659963437</v>
      </c>
      <c r="AA25" s="21"/>
      <c r="AB25" s="21"/>
      <c r="AC25" s="24"/>
      <c r="AD25" s="24"/>
      <c r="AE25" s="14"/>
      <c r="AF25" s="14"/>
      <c r="AH25" s="30"/>
      <c r="AI25" s="16"/>
      <c r="AJ25" s="12">
        <v>0</v>
      </c>
      <c r="AK25" s="12">
        <v>0</v>
      </c>
      <c r="AL25" s="12">
        <v>0</v>
      </c>
      <c r="AM25" s="12">
        <v>0</v>
      </c>
      <c r="AN25">
        <f t="shared" si="6"/>
        <v>0</v>
      </c>
      <c r="AO25" s="6" t="e">
        <f t="shared" si="10"/>
        <v>#NUM!</v>
      </c>
      <c r="AP25" s="7">
        <f t="shared" si="8"/>
        <v>0</v>
      </c>
      <c r="AQ25" s="21"/>
      <c r="AR25" s="21"/>
      <c r="AS25" s="24"/>
      <c r="AT25" s="24"/>
      <c r="AU25" s="14"/>
      <c r="AV25" s="14"/>
    </row>
    <row r="26" spans="2:48" x14ac:dyDescent="0.3">
      <c r="B26" s="28"/>
      <c r="C26" s="16"/>
      <c r="D26" s="12">
        <v>0</v>
      </c>
      <c r="E26" s="12">
        <v>0</v>
      </c>
      <c r="F26" s="12">
        <v>0</v>
      </c>
      <c r="G26" s="12">
        <v>0</v>
      </c>
      <c r="H26" s="8">
        <f t="shared" si="32"/>
        <v>0</v>
      </c>
      <c r="I26" s="9" t="e">
        <f t="shared" si="33"/>
        <v>#NUM!</v>
      </c>
      <c r="J26" s="7">
        <f t="shared" si="52"/>
        <v>0</v>
      </c>
      <c r="K26" s="22"/>
      <c r="L26" s="22"/>
      <c r="M26" s="25"/>
      <c r="N26" s="25"/>
      <c r="O26" s="15"/>
      <c r="P26" s="15"/>
      <c r="R26" s="28"/>
      <c r="S26" s="16"/>
      <c r="T26" s="12">
        <v>1</v>
      </c>
      <c r="U26" s="12">
        <v>0</v>
      </c>
      <c r="V26" s="12">
        <v>0</v>
      </c>
      <c r="W26" s="12">
        <v>0</v>
      </c>
      <c r="X26" s="8">
        <f t="shared" si="3"/>
        <v>25</v>
      </c>
      <c r="Y26" s="9">
        <f t="shared" si="9"/>
        <v>1.3979400086720377</v>
      </c>
      <c r="Z26" s="7">
        <f t="shared" si="5"/>
        <v>2.7422303473491772E-2</v>
      </c>
      <c r="AA26" s="22"/>
      <c r="AB26" s="22"/>
      <c r="AC26" s="25"/>
      <c r="AD26" s="25"/>
      <c r="AE26" s="15"/>
      <c r="AF26" s="15"/>
      <c r="AH26" s="30"/>
      <c r="AI26" s="16"/>
      <c r="AJ26" s="12">
        <v>0</v>
      </c>
      <c r="AK26" s="12">
        <v>0</v>
      </c>
      <c r="AL26" s="12">
        <v>0</v>
      </c>
      <c r="AM26" s="12">
        <v>0</v>
      </c>
      <c r="AN26" s="8">
        <f t="shared" si="6"/>
        <v>0</v>
      </c>
      <c r="AO26" s="9" t="e">
        <f t="shared" si="10"/>
        <v>#NUM!</v>
      </c>
      <c r="AP26" s="7">
        <f t="shared" si="8"/>
        <v>0</v>
      </c>
      <c r="AQ26" s="22"/>
      <c r="AR26" s="22"/>
      <c r="AS26" s="25"/>
      <c r="AT26" s="25"/>
      <c r="AU26" s="15"/>
      <c r="AV26" s="15"/>
    </row>
    <row r="27" spans="2:48" x14ac:dyDescent="0.3">
      <c r="B27" s="28"/>
      <c r="C27" s="16">
        <v>50</v>
      </c>
      <c r="D27" s="12">
        <v>0</v>
      </c>
      <c r="E27" s="12">
        <v>0</v>
      </c>
      <c r="F27" s="12">
        <v>0</v>
      </c>
      <c r="G27" s="12">
        <v>0</v>
      </c>
      <c r="H27">
        <f t="shared" si="32"/>
        <v>0</v>
      </c>
      <c r="I27" s="6" t="e">
        <f t="shared" si="33"/>
        <v>#NUM!</v>
      </c>
      <c r="J27" s="7">
        <f t="shared" si="52"/>
        <v>0</v>
      </c>
      <c r="K27" s="20">
        <f t="shared" ref="K27" si="89">AVERAGE(H27:H29)</f>
        <v>0</v>
      </c>
      <c r="L27" s="20">
        <f t="shared" ref="L27" si="90">STDEV(H27:H29)</f>
        <v>0</v>
      </c>
      <c r="M27" s="23" t="e">
        <f t="shared" ref="M27" si="91">AVERAGE(I27:I29)</f>
        <v>#NUM!</v>
      </c>
      <c r="N27" s="23" t="e">
        <f t="shared" ref="N27" si="92">STDEV(I27:I29)</f>
        <v>#NUM!</v>
      </c>
      <c r="O27" s="13">
        <f t="shared" ref="O27" si="93">AVERAGE(J27:J29)</f>
        <v>0</v>
      </c>
      <c r="P27" s="13">
        <f t="shared" ref="P27" si="94">STDEV(J27:J29)</f>
        <v>0</v>
      </c>
      <c r="R27" s="28"/>
      <c r="S27" s="16">
        <v>50</v>
      </c>
      <c r="T27" s="12">
        <v>0</v>
      </c>
      <c r="U27" s="12">
        <v>0</v>
      </c>
      <c r="V27" s="12">
        <v>0</v>
      </c>
      <c r="W27" s="12">
        <v>0</v>
      </c>
      <c r="X27">
        <f t="shared" si="3"/>
        <v>0</v>
      </c>
      <c r="Y27" s="6" t="e">
        <f t="shared" si="9"/>
        <v>#NUM!</v>
      </c>
      <c r="Z27" s="7">
        <f t="shared" si="5"/>
        <v>0</v>
      </c>
      <c r="AA27" s="20">
        <f t="shared" ref="AA27" si="95">AVERAGE(X27:X29)</f>
        <v>0</v>
      </c>
      <c r="AB27" s="20">
        <f t="shared" ref="AB27" si="96">STDEV(X27:X29)</f>
        <v>0</v>
      </c>
      <c r="AC27" s="23" t="e">
        <f t="shared" ref="AC27" si="97">AVERAGE(Y27:Y29)</f>
        <v>#NUM!</v>
      </c>
      <c r="AD27" s="23" t="e">
        <f t="shared" ref="AD27" si="98">STDEV(Y27:Y29)</f>
        <v>#NUM!</v>
      </c>
      <c r="AE27" s="13">
        <f t="shared" ref="AE27" si="99">AVERAGE(Z27:Z29)</f>
        <v>0</v>
      </c>
      <c r="AF27" s="13">
        <f t="shared" ref="AF27" si="100">STDEV(Z27:Z29)</f>
        <v>0</v>
      </c>
      <c r="AH27" s="30"/>
      <c r="AI27" s="16">
        <v>50</v>
      </c>
      <c r="AJ27" s="12">
        <v>0</v>
      </c>
      <c r="AK27" s="12">
        <v>0</v>
      </c>
      <c r="AL27" s="12">
        <v>0</v>
      </c>
      <c r="AM27" s="12">
        <v>0</v>
      </c>
      <c r="AN27">
        <f t="shared" si="6"/>
        <v>0</v>
      </c>
      <c r="AO27" s="6" t="e">
        <f t="shared" si="10"/>
        <v>#NUM!</v>
      </c>
      <c r="AP27" s="7">
        <f t="shared" si="8"/>
        <v>0</v>
      </c>
      <c r="AQ27" s="20">
        <f t="shared" ref="AQ27" si="101">AVERAGE(AN27:AN29)</f>
        <v>0</v>
      </c>
      <c r="AR27" s="20">
        <f t="shared" ref="AR27" si="102">STDEV(AN27:AN29)</f>
        <v>0</v>
      </c>
      <c r="AS27" s="23" t="e">
        <f t="shared" ref="AS27" si="103">AVERAGE(AO27:AO29)</f>
        <v>#NUM!</v>
      </c>
      <c r="AT27" s="23" t="e">
        <f t="shared" ref="AT27" si="104">STDEV(AO27:AO29)</f>
        <v>#NUM!</v>
      </c>
      <c r="AU27" s="13">
        <f t="shared" ref="AU27" si="105">AVERAGE(AP27:AP29)</f>
        <v>0</v>
      </c>
      <c r="AV27" s="13">
        <f t="shared" ref="AV27" si="106">STDEV(AP27:AP29)</f>
        <v>0</v>
      </c>
    </row>
    <row r="28" spans="2:48" x14ac:dyDescent="0.3">
      <c r="B28" s="28"/>
      <c r="C28" s="16"/>
      <c r="D28" s="12">
        <v>0</v>
      </c>
      <c r="E28" s="12">
        <v>0</v>
      </c>
      <c r="F28" s="12">
        <v>0</v>
      </c>
      <c r="G28" s="12">
        <v>0</v>
      </c>
      <c r="H28">
        <f t="shared" si="32"/>
        <v>0</v>
      </c>
      <c r="I28" s="6" t="e">
        <f t="shared" si="33"/>
        <v>#NUM!</v>
      </c>
      <c r="J28" s="7">
        <f t="shared" si="52"/>
        <v>0</v>
      </c>
      <c r="K28" s="21"/>
      <c r="L28" s="21"/>
      <c r="M28" s="24"/>
      <c r="N28" s="24"/>
      <c r="O28" s="14"/>
      <c r="P28" s="14"/>
      <c r="R28" s="28"/>
      <c r="S28" s="16"/>
      <c r="T28" s="12">
        <v>0</v>
      </c>
      <c r="U28" s="12">
        <v>0</v>
      </c>
      <c r="V28" s="12">
        <v>0</v>
      </c>
      <c r="W28" s="12">
        <v>0</v>
      </c>
      <c r="X28">
        <f t="shared" si="3"/>
        <v>0</v>
      </c>
      <c r="Y28" s="6" t="e">
        <f t="shared" si="9"/>
        <v>#NUM!</v>
      </c>
      <c r="Z28" s="7">
        <f t="shared" si="5"/>
        <v>0</v>
      </c>
      <c r="AA28" s="21"/>
      <c r="AB28" s="21"/>
      <c r="AC28" s="24"/>
      <c r="AD28" s="24"/>
      <c r="AE28" s="14"/>
      <c r="AF28" s="14"/>
      <c r="AH28" s="30"/>
      <c r="AI28" s="16"/>
      <c r="AJ28" s="12">
        <v>0</v>
      </c>
      <c r="AK28" s="12">
        <v>0</v>
      </c>
      <c r="AL28" s="12">
        <v>0</v>
      </c>
      <c r="AM28" s="12">
        <v>0</v>
      </c>
      <c r="AN28">
        <f t="shared" si="6"/>
        <v>0</v>
      </c>
      <c r="AO28" s="6" t="e">
        <f t="shared" si="10"/>
        <v>#NUM!</v>
      </c>
      <c r="AP28" s="7">
        <f t="shared" si="8"/>
        <v>0</v>
      </c>
      <c r="AQ28" s="21"/>
      <c r="AR28" s="21"/>
      <c r="AS28" s="24"/>
      <c r="AT28" s="24"/>
      <c r="AU28" s="14"/>
      <c r="AV28" s="14"/>
    </row>
    <row r="29" spans="2:48" x14ac:dyDescent="0.3">
      <c r="B29" s="28"/>
      <c r="C29" s="16"/>
      <c r="D29" s="12">
        <v>0</v>
      </c>
      <c r="E29" s="12">
        <v>0</v>
      </c>
      <c r="F29" s="12">
        <v>0</v>
      </c>
      <c r="G29" s="12">
        <v>0</v>
      </c>
      <c r="H29" s="8">
        <f t="shared" si="32"/>
        <v>0</v>
      </c>
      <c r="I29" s="9" t="e">
        <f t="shared" si="33"/>
        <v>#NUM!</v>
      </c>
      <c r="J29" s="7">
        <f t="shared" si="52"/>
        <v>0</v>
      </c>
      <c r="K29" s="22"/>
      <c r="L29" s="22"/>
      <c r="M29" s="25"/>
      <c r="N29" s="25"/>
      <c r="O29" s="15"/>
      <c r="P29" s="15"/>
      <c r="R29" s="28"/>
      <c r="S29" s="16"/>
      <c r="T29" s="12">
        <v>0</v>
      </c>
      <c r="U29" s="12">
        <v>0</v>
      </c>
      <c r="V29" s="12">
        <v>0</v>
      </c>
      <c r="W29" s="12">
        <v>0</v>
      </c>
      <c r="X29" s="8">
        <f t="shared" si="3"/>
        <v>0</v>
      </c>
      <c r="Y29" s="9" t="e">
        <f t="shared" si="9"/>
        <v>#NUM!</v>
      </c>
      <c r="Z29" s="7">
        <f t="shared" si="5"/>
        <v>0</v>
      </c>
      <c r="AA29" s="22"/>
      <c r="AB29" s="22"/>
      <c r="AC29" s="25"/>
      <c r="AD29" s="25"/>
      <c r="AE29" s="15"/>
      <c r="AF29" s="15"/>
      <c r="AH29" s="30"/>
      <c r="AI29" s="16"/>
      <c r="AJ29" s="12">
        <v>0</v>
      </c>
      <c r="AK29" s="12">
        <v>0</v>
      </c>
      <c r="AL29" s="12">
        <v>0</v>
      </c>
      <c r="AM29" s="12">
        <v>0</v>
      </c>
      <c r="AN29" s="8">
        <f t="shared" si="6"/>
        <v>0</v>
      </c>
      <c r="AO29" s="9" t="e">
        <f t="shared" si="10"/>
        <v>#NUM!</v>
      </c>
      <c r="AP29" s="7">
        <f t="shared" si="8"/>
        <v>0</v>
      </c>
      <c r="AQ29" s="22"/>
      <c r="AR29" s="22"/>
      <c r="AS29" s="25"/>
      <c r="AT29" s="25"/>
      <c r="AU29" s="15"/>
      <c r="AV29" s="15"/>
    </row>
    <row r="31" spans="2:48" x14ac:dyDescent="0.3">
      <c r="D31" s="1"/>
      <c r="E31" s="1"/>
      <c r="F31" s="1"/>
      <c r="G31" s="1"/>
      <c r="H31" s="1"/>
      <c r="I31" s="1"/>
      <c r="J31" s="1"/>
      <c r="K31" s="17" t="s">
        <v>0</v>
      </c>
      <c r="L31" s="17"/>
      <c r="M31" s="17" t="s">
        <v>1</v>
      </c>
      <c r="N31" s="17"/>
      <c r="O31" s="17" t="s">
        <v>2</v>
      </c>
      <c r="P31" s="17"/>
      <c r="T31" s="1"/>
      <c r="U31" s="1"/>
      <c r="V31" s="1"/>
      <c r="W31" s="1"/>
      <c r="X31" s="1"/>
      <c r="Y31" s="1"/>
      <c r="Z31" s="1"/>
      <c r="AA31" s="17" t="s">
        <v>0</v>
      </c>
      <c r="AB31" s="17"/>
      <c r="AC31" s="17" t="s">
        <v>1</v>
      </c>
      <c r="AD31" s="17"/>
      <c r="AE31" s="17" t="s">
        <v>2</v>
      </c>
      <c r="AF31" s="17"/>
      <c r="AJ31" s="1"/>
      <c r="AK31" s="1"/>
      <c r="AL31" s="1"/>
      <c r="AM31" s="1"/>
      <c r="AN31" s="1"/>
      <c r="AO31" s="1"/>
      <c r="AP31" s="1"/>
      <c r="AQ31" s="17" t="s">
        <v>0</v>
      </c>
      <c r="AR31" s="17"/>
      <c r="AS31" s="17" t="s">
        <v>1</v>
      </c>
      <c r="AT31" s="17"/>
      <c r="AU31" s="17" t="s">
        <v>2</v>
      </c>
      <c r="AV31" s="17"/>
    </row>
    <row r="32" spans="2:48" x14ac:dyDescent="0.3">
      <c r="C32" s="10" t="s">
        <v>12</v>
      </c>
      <c r="D32" s="2" t="s">
        <v>3</v>
      </c>
      <c r="E32" s="2" t="s">
        <v>4</v>
      </c>
      <c r="F32" s="3" t="s">
        <v>5</v>
      </c>
      <c r="G32" s="3" t="s">
        <v>6</v>
      </c>
      <c r="H32" s="4" t="s">
        <v>7</v>
      </c>
      <c r="I32" s="4" t="s">
        <v>8</v>
      </c>
      <c r="J32" s="4" t="s">
        <v>9</v>
      </c>
      <c r="K32" s="11" t="s">
        <v>10</v>
      </c>
      <c r="L32" s="11" t="s">
        <v>11</v>
      </c>
      <c r="M32" s="11" t="s">
        <v>10</v>
      </c>
      <c r="N32" s="11" t="s">
        <v>11</v>
      </c>
      <c r="O32" s="11" t="s">
        <v>10</v>
      </c>
      <c r="P32" s="11" t="s">
        <v>11</v>
      </c>
      <c r="S32" s="10" t="s">
        <v>12</v>
      </c>
      <c r="T32" s="2" t="s">
        <v>3</v>
      </c>
      <c r="U32" s="2" t="s">
        <v>4</v>
      </c>
      <c r="V32" s="3" t="s">
        <v>5</v>
      </c>
      <c r="W32" s="3" t="s">
        <v>6</v>
      </c>
      <c r="X32" s="4" t="s">
        <v>7</v>
      </c>
      <c r="Y32" s="4" t="s">
        <v>8</v>
      </c>
      <c r="Z32" s="4" t="s">
        <v>9</v>
      </c>
      <c r="AA32" s="11" t="s">
        <v>10</v>
      </c>
      <c r="AB32" s="11" t="s">
        <v>11</v>
      </c>
      <c r="AC32" s="11" t="s">
        <v>10</v>
      </c>
      <c r="AD32" s="11" t="s">
        <v>11</v>
      </c>
      <c r="AE32" s="11" t="s">
        <v>10</v>
      </c>
      <c r="AF32" s="11" t="s">
        <v>11</v>
      </c>
      <c r="AI32" s="10" t="s">
        <v>12</v>
      </c>
      <c r="AJ32" s="2" t="s">
        <v>3</v>
      </c>
      <c r="AK32" s="2" t="s">
        <v>4</v>
      </c>
      <c r="AL32" s="3" t="s">
        <v>5</v>
      </c>
      <c r="AM32" s="3" t="s">
        <v>6</v>
      </c>
      <c r="AN32" s="4" t="s">
        <v>7</v>
      </c>
      <c r="AO32" s="4" t="s">
        <v>8</v>
      </c>
      <c r="AP32" s="4" t="s">
        <v>9</v>
      </c>
      <c r="AQ32" s="11" t="s">
        <v>10</v>
      </c>
      <c r="AR32" s="11" t="s">
        <v>11</v>
      </c>
      <c r="AS32" s="11" t="s">
        <v>10</v>
      </c>
      <c r="AT32" s="11" t="s">
        <v>11</v>
      </c>
      <c r="AU32" s="11" t="s">
        <v>10</v>
      </c>
      <c r="AV32" s="11" t="s">
        <v>11</v>
      </c>
    </row>
    <row r="33" spans="2:48" ht="15" customHeight="1" x14ac:dyDescent="0.3">
      <c r="B33" s="28" t="s">
        <v>18</v>
      </c>
      <c r="C33" s="16" t="s">
        <v>15</v>
      </c>
      <c r="D33" s="12">
        <v>100</v>
      </c>
      <c r="E33" s="12">
        <v>70</v>
      </c>
      <c r="F33" s="12">
        <v>4</v>
      </c>
      <c r="G33" s="12">
        <v>2</v>
      </c>
      <c r="H33">
        <f>AVERAGE(100*D33,1000*E33,10000*F33,100000*G33)</f>
        <v>80000</v>
      </c>
      <c r="I33" s="6">
        <f>LOG(H33)</f>
        <v>4.9030899869919438</v>
      </c>
      <c r="J33" s="7">
        <f>100*H33/$K$33</f>
        <v>210.98901098901101</v>
      </c>
      <c r="K33" s="18">
        <f>AVERAGE(H33:H35)</f>
        <v>37916.666666666664</v>
      </c>
      <c r="L33" s="18">
        <f>STDEV(H33:H35)</f>
        <v>37339.936172057569</v>
      </c>
      <c r="M33" s="19">
        <f>AVERAGE(I33:I35)</f>
        <v>4.4143460162287651</v>
      </c>
      <c r="N33" s="19">
        <f>STDEV(I33:I35)</f>
        <v>0.48075096335178041</v>
      </c>
      <c r="O33" s="27">
        <f>AVERAGE(J33:J35)</f>
        <v>100</v>
      </c>
      <c r="P33" s="27">
        <f>STDEV(J33:J35)</f>
        <v>98.478952541690305</v>
      </c>
      <c r="R33" s="28" t="s">
        <v>19</v>
      </c>
      <c r="S33" s="16" t="s">
        <v>15</v>
      </c>
      <c r="T33" s="12">
        <v>100</v>
      </c>
      <c r="U33" s="12">
        <v>16</v>
      </c>
      <c r="V33" s="12">
        <v>4</v>
      </c>
      <c r="W33" s="12">
        <v>0</v>
      </c>
      <c r="X33">
        <f>AVERAGE(100*T33,1000*U33,10000*V33,100000*W33)</f>
        <v>16500</v>
      </c>
      <c r="Y33" s="6">
        <f>LOG(X33)</f>
        <v>4.2174839442139067</v>
      </c>
      <c r="Z33" s="7">
        <f>100*X33/$AA$33</f>
        <v>64.285714285714278</v>
      </c>
      <c r="AA33" s="18">
        <f>AVERAGE(X33:X35)</f>
        <v>25666.666666666668</v>
      </c>
      <c r="AB33" s="18">
        <f>STDEV(X33:X35)</f>
        <v>15019.431857874431</v>
      </c>
      <c r="AC33" s="19">
        <f>AVERAGE(Y33:Y35)</f>
        <v>4.3646634828265958</v>
      </c>
      <c r="AD33" s="19">
        <f>STDEV(Y33:Y35)</f>
        <v>0.23314231296870666</v>
      </c>
      <c r="AE33" s="27">
        <f>AVERAGE(Z33:Z35)</f>
        <v>100</v>
      </c>
      <c r="AF33" s="27">
        <f>STDEV(Z33:Z35)</f>
        <v>58.517266978731527</v>
      </c>
      <c r="AH33" s="28" t="s">
        <v>20</v>
      </c>
      <c r="AI33" s="16" t="s">
        <v>15</v>
      </c>
      <c r="AJ33" s="12">
        <v>100</v>
      </c>
      <c r="AK33" s="12">
        <v>23</v>
      </c>
      <c r="AL33" s="12">
        <v>3</v>
      </c>
      <c r="AM33" s="12">
        <v>0</v>
      </c>
      <c r="AN33">
        <f>AVERAGE(100*AJ33,1000*AK33,10000*AL33,100000*AM33)</f>
        <v>15750</v>
      </c>
      <c r="AO33" s="6">
        <f>LOG(AN33)</f>
        <v>4.1972805581256196</v>
      </c>
      <c r="AP33" s="7">
        <f>100*AN33/$AQ$33</f>
        <v>93.103448275862064</v>
      </c>
      <c r="AQ33" s="18">
        <f>AVERAGE(AN33:AN35)</f>
        <v>16916.666666666668</v>
      </c>
      <c r="AR33" s="18">
        <f>STDEV(AN33:AN35)</f>
        <v>8063.5496732725169</v>
      </c>
      <c r="AS33" s="19">
        <f>AVERAGE(AO33:AO35)</f>
        <v>4.1938481146161406</v>
      </c>
      <c r="AT33" s="19">
        <f>STDEV(AO33:AO35)</f>
        <v>0.21442889271534588</v>
      </c>
      <c r="AU33" s="27">
        <f>AVERAGE(AP33:AP35)</f>
        <v>100</v>
      </c>
      <c r="AV33" s="27">
        <f>STDEV(AP33:AP35)</f>
        <v>47.666303487325202</v>
      </c>
    </row>
    <row r="34" spans="2:48" x14ac:dyDescent="0.3">
      <c r="B34" s="28"/>
      <c r="C34" s="16"/>
      <c r="D34" s="12">
        <v>100</v>
      </c>
      <c r="E34" s="12">
        <v>15</v>
      </c>
      <c r="F34" s="12">
        <v>1</v>
      </c>
      <c r="G34" s="12">
        <v>0</v>
      </c>
      <c r="H34">
        <f t="shared" ref="H34:H56" si="107">AVERAGE(100*D34,1000*E34,10000*F34,100000*G34)</f>
        <v>8750</v>
      </c>
      <c r="I34" s="6">
        <f t="shared" ref="I34" si="108">LOG(H34)</f>
        <v>3.9420080530223132</v>
      </c>
      <c r="J34" s="7">
        <f t="shared" ref="J34:J56" si="109">100*H34/$K$33</f>
        <v>23.076923076923077</v>
      </c>
      <c r="K34" s="18"/>
      <c r="L34" s="18"/>
      <c r="M34" s="19"/>
      <c r="N34" s="19"/>
      <c r="O34" s="27"/>
      <c r="P34" s="27"/>
      <c r="R34" s="28"/>
      <c r="S34" s="16"/>
      <c r="T34" s="12">
        <v>100</v>
      </c>
      <c r="U34" s="12">
        <v>20</v>
      </c>
      <c r="V34" s="12">
        <v>4</v>
      </c>
      <c r="W34" s="12">
        <v>0</v>
      </c>
      <c r="X34">
        <f t="shared" ref="X34:X56" si="110">AVERAGE(100*T34,1000*U34,10000*V34,100000*W34)</f>
        <v>17500</v>
      </c>
      <c r="Y34" s="6">
        <f t="shared" ref="Y34" si="111">LOG(X34)</f>
        <v>4.2430380486862944</v>
      </c>
      <c r="Z34" s="7">
        <f t="shared" ref="Z34:Z56" si="112">100*X34/$AA$33</f>
        <v>68.181818181818173</v>
      </c>
      <c r="AA34" s="18"/>
      <c r="AB34" s="18"/>
      <c r="AC34" s="19"/>
      <c r="AD34" s="19"/>
      <c r="AE34" s="27"/>
      <c r="AF34" s="27"/>
      <c r="AH34" s="28"/>
      <c r="AI34" s="16"/>
      <c r="AJ34" s="12">
        <v>100</v>
      </c>
      <c r="AK34" s="12">
        <v>22</v>
      </c>
      <c r="AL34" s="12">
        <v>7</v>
      </c>
      <c r="AM34" s="12">
        <v>0</v>
      </c>
      <c r="AN34">
        <f t="shared" ref="AN34:AN56" si="113">AVERAGE(100*AJ34,1000*AK34,10000*AL34,100000*AM34)</f>
        <v>25500</v>
      </c>
      <c r="AO34" s="6">
        <f t="shared" ref="AO34" si="114">LOG(AN34)</f>
        <v>4.4065401804339555</v>
      </c>
      <c r="AP34" s="7">
        <f t="shared" ref="AP34:AP56" si="115">100*AN34/$AQ$33</f>
        <v>150.73891625615764</v>
      </c>
      <c r="AQ34" s="18"/>
      <c r="AR34" s="18"/>
      <c r="AS34" s="19"/>
      <c r="AT34" s="19"/>
      <c r="AU34" s="27"/>
      <c r="AV34" s="27"/>
    </row>
    <row r="35" spans="2:48" x14ac:dyDescent="0.3">
      <c r="B35" s="28"/>
      <c r="C35" s="16"/>
      <c r="D35" s="12">
        <v>100</v>
      </c>
      <c r="E35" s="12">
        <v>30</v>
      </c>
      <c r="F35" s="12">
        <v>6</v>
      </c>
      <c r="G35" s="12">
        <v>0</v>
      </c>
      <c r="H35" s="8">
        <f t="shared" si="107"/>
        <v>25000</v>
      </c>
      <c r="I35" s="9">
        <f>LOG(H35)</f>
        <v>4.3979400086720375</v>
      </c>
      <c r="J35" s="7">
        <f t="shared" si="109"/>
        <v>65.934065934065941</v>
      </c>
      <c r="K35" s="18"/>
      <c r="L35" s="18"/>
      <c r="M35" s="19"/>
      <c r="N35" s="19"/>
      <c r="O35" s="27"/>
      <c r="P35" s="27"/>
      <c r="R35" s="28"/>
      <c r="S35" s="16"/>
      <c r="T35" s="12">
        <v>100</v>
      </c>
      <c r="U35" s="12">
        <v>32</v>
      </c>
      <c r="V35" s="12">
        <v>3</v>
      </c>
      <c r="W35" s="12">
        <v>1</v>
      </c>
      <c r="X35" s="8">
        <f t="shared" si="110"/>
        <v>43000</v>
      </c>
      <c r="Y35" s="9">
        <f>LOG(X35)</f>
        <v>4.6334684555795862</v>
      </c>
      <c r="Z35" s="7">
        <f t="shared" si="112"/>
        <v>167.53246753246754</v>
      </c>
      <c r="AA35" s="18"/>
      <c r="AB35" s="18"/>
      <c r="AC35" s="19"/>
      <c r="AD35" s="19"/>
      <c r="AE35" s="27"/>
      <c r="AF35" s="27"/>
      <c r="AH35" s="28"/>
      <c r="AI35" s="16"/>
      <c r="AJ35" s="12">
        <v>100</v>
      </c>
      <c r="AK35" s="12">
        <v>18</v>
      </c>
      <c r="AL35" s="12">
        <v>1</v>
      </c>
      <c r="AM35" s="12">
        <v>0</v>
      </c>
      <c r="AN35" s="8">
        <f t="shared" si="113"/>
        <v>9500</v>
      </c>
      <c r="AO35" s="9">
        <f>LOG(AN35)</f>
        <v>3.9777236052888476</v>
      </c>
      <c r="AP35" s="7">
        <f t="shared" si="115"/>
        <v>56.157635467980292</v>
      </c>
      <c r="AQ35" s="18"/>
      <c r="AR35" s="18"/>
      <c r="AS35" s="19"/>
      <c r="AT35" s="19"/>
      <c r="AU35" s="27"/>
      <c r="AV35" s="27"/>
    </row>
    <row r="36" spans="2:48" x14ac:dyDescent="0.3">
      <c r="B36" s="28"/>
      <c r="C36" s="16">
        <v>0.5</v>
      </c>
      <c r="D36" s="12">
        <v>0</v>
      </c>
      <c r="E36" s="12">
        <v>0</v>
      </c>
      <c r="F36" s="12">
        <v>0</v>
      </c>
      <c r="G36" s="12">
        <v>0</v>
      </c>
      <c r="H36">
        <f t="shared" si="107"/>
        <v>0</v>
      </c>
      <c r="I36" s="6" t="e">
        <f t="shared" ref="I36:I56" si="116">LOG(H36)</f>
        <v>#NUM!</v>
      </c>
      <c r="J36" s="7">
        <f t="shared" si="109"/>
        <v>0</v>
      </c>
      <c r="K36" s="20">
        <f>AVERAGE(H36:H38)</f>
        <v>0</v>
      </c>
      <c r="L36" s="20">
        <f>STDEV(H36:H38)</f>
        <v>0</v>
      </c>
      <c r="M36" s="23" t="e">
        <f>AVERAGE(I36:I38)</f>
        <v>#NUM!</v>
      </c>
      <c r="N36" s="23" t="e">
        <f>STDEV(I36:I38)</f>
        <v>#NUM!</v>
      </c>
      <c r="O36" s="13">
        <f>AVERAGE(J36:J38)</f>
        <v>0</v>
      </c>
      <c r="P36" s="13">
        <f>STDEV(J36:J38)</f>
        <v>0</v>
      </c>
      <c r="R36" s="28"/>
      <c r="S36" s="16">
        <v>0.5</v>
      </c>
      <c r="T36" s="12">
        <v>0</v>
      </c>
      <c r="U36" s="12">
        <v>0</v>
      </c>
      <c r="V36" s="12">
        <v>0</v>
      </c>
      <c r="W36" s="12">
        <v>0</v>
      </c>
      <c r="X36">
        <f t="shared" si="110"/>
        <v>0</v>
      </c>
      <c r="Y36" s="6" t="e">
        <f t="shared" ref="Y36:Y47" si="117">LOG(X36)</f>
        <v>#NUM!</v>
      </c>
      <c r="Z36" s="7">
        <f t="shared" si="112"/>
        <v>0</v>
      </c>
      <c r="AA36" s="20">
        <f>AVERAGE(X36:X38)</f>
        <v>0</v>
      </c>
      <c r="AB36" s="20">
        <f>STDEV(X36:X38)</f>
        <v>0</v>
      </c>
      <c r="AC36" s="23" t="e">
        <f>AVERAGE(Y36:Y38)</f>
        <v>#NUM!</v>
      </c>
      <c r="AD36" s="23" t="e">
        <f>STDEV(Y36:Y38)</f>
        <v>#NUM!</v>
      </c>
      <c r="AE36" s="13">
        <f>AVERAGE(Z36:Z38)</f>
        <v>0</v>
      </c>
      <c r="AF36" s="13">
        <f>STDEV(Z36:Z38)</f>
        <v>0</v>
      </c>
      <c r="AH36" s="28"/>
      <c r="AI36" s="16">
        <v>0.5</v>
      </c>
      <c r="AJ36" s="12">
        <v>0</v>
      </c>
      <c r="AK36" s="12">
        <v>0</v>
      </c>
      <c r="AL36" s="12">
        <v>0</v>
      </c>
      <c r="AM36" s="12">
        <v>0</v>
      </c>
      <c r="AN36">
        <f t="shared" si="113"/>
        <v>0</v>
      </c>
      <c r="AO36" s="6" t="e">
        <f t="shared" ref="AO36:AO56" si="118">LOG(AN36)</f>
        <v>#NUM!</v>
      </c>
      <c r="AP36" s="7">
        <f t="shared" si="115"/>
        <v>0</v>
      </c>
      <c r="AQ36" s="20">
        <f>AVERAGE(AN36:AN38)</f>
        <v>0</v>
      </c>
      <c r="AR36" s="20">
        <f>STDEV(AN36:AN38)</f>
        <v>0</v>
      </c>
      <c r="AS36" s="23" t="e">
        <f>AVERAGE(AO36:AO38)</f>
        <v>#NUM!</v>
      </c>
      <c r="AT36" s="23" t="e">
        <f>STDEV(AO36:AO38)</f>
        <v>#NUM!</v>
      </c>
      <c r="AU36" s="13">
        <f>AVERAGE(AP36:AP38)</f>
        <v>0</v>
      </c>
      <c r="AV36" s="13">
        <f>STDEV(AP36:AP38)</f>
        <v>0</v>
      </c>
    </row>
    <row r="37" spans="2:48" x14ac:dyDescent="0.3">
      <c r="B37" s="28"/>
      <c r="C37" s="16"/>
      <c r="D37" s="12">
        <v>0</v>
      </c>
      <c r="E37" s="12">
        <v>0</v>
      </c>
      <c r="F37" s="12">
        <v>0</v>
      </c>
      <c r="G37" s="12">
        <v>0</v>
      </c>
      <c r="H37">
        <f t="shared" si="107"/>
        <v>0</v>
      </c>
      <c r="I37" s="6" t="e">
        <f t="shared" si="116"/>
        <v>#NUM!</v>
      </c>
      <c r="J37" s="7">
        <f t="shared" si="109"/>
        <v>0</v>
      </c>
      <c r="K37" s="21"/>
      <c r="L37" s="21"/>
      <c r="M37" s="24"/>
      <c r="N37" s="24"/>
      <c r="O37" s="14"/>
      <c r="P37" s="14"/>
      <c r="R37" s="28"/>
      <c r="S37" s="16"/>
      <c r="T37" s="12">
        <v>0</v>
      </c>
      <c r="U37" s="12">
        <v>0</v>
      </c>
      <c r="V37" s="12">
        <v>0</v>
      </c>
      <c r="W37" s="12">
        <v>0</v>
      </c>
      <c r="X37">
        <f t="shared" si="110"/>
        <v>0</v>
      </c>
      <c r="Y37" s="6" t="e">
        <f t="shared" si="117"/>
        <v>#NUM!</v>
      </c>
      <c r="Z37" s="7">
        <f t="shared" si="112"/>
        <v>0</v>
      </c>
      <c r="AA37" s="21"/>
      <c r="AB37" s="21"/>
      <c r="AC37" s="24"/>
      <c r="AD37" s="24"/>
      <c r="AE37" s="14"/>
      <c r="AF37" s="14"/>
      <c r="AH37" s="28"/>
      <c r="AI37" s="16"/>
      <c r="AJ37" s="12">
        <v>0</v>
      </c>
      <c r="AK37" s="12">
        <v>0</v>
      </c>
      <c r="AL37" s="12">
        <v>0</v>
      </c>
      <c r="AM37" s="12">
        <v>0</v>
      </c>
      <c r="AN37">
        <f t="shared" si="113"/>
        <v>0</v>
      </c>
      <c r="AO37" s="6" t="e">
        <f t="shared" si="118"/>
        <v>#NUM!</v>
      </c>
      <c r="AP37" s="7">
        <f t="shared" si="115"/>
        <v>0</v>
      </c>
      <c r="AQ37" s="21"/>
      <c r="AR37" s="21"/>
      <c r="AS37" s="24"/>
      <c r="AT37" s="24"/>
      <c r="AU37" s="14"/>
      <c r="AV37" s="14"/>
    </row>
    <row r="38" spans="2:48" x14ac:dyDescent="0.3">
      <c r="B38" s="28"/>
      <c r="C38" s="16"/>
      <c r="D38" s="12">
        <v>0</v>
      </c>
      <c r="E38" s="12">
        <v>0</v>
      </c>
      <c r="F38" s="12">
        <v>0</v>
      </c>
      <c r="G38" s="12">
        <v>0</v>
      </c>
      <c r="H38" s="8">
        <f t="shared" si="107"/>
        <v>0</v>
      </c>
      <c r="I38" s="9" t="e">
        <f t="shared" si="116"/>
        <v>#NUM!</v>
      </c>
      <c r="J38" s="7">
        <f t="shared" si="109"/>
        <v>0</v>
      </c>
      <c r="K38" s="22"/>
      <c r="L38" s="22"/>
      <c r="M38" s="25"/>
      <c r="N38" s="25"/>
      <c r="O38" s="15"/>
      <c r="P38" s="15"/>
      <c r="R38" s="28"/>
      <c r="S38" s="16"/>
      <c r="T38" s="12">
        <v>0</v>
      </c>
      <c r="U38" s="12">
        <v>0</v>
      </c>
      <c r="V38" s="12">
        <v>0</v>
      </c>
      <c r="W38" s="12">
        <v>0</v>
      </c>
      <c r="X38" s="8">
        <f t="shared" si="110"/>
        <v>0</v>
      </c>
      <c r="Y38" s="9" t="e">
        <f t="shared" si="117"/>
        <v>#NUM!</v>
      </c>
      <c r="Z38" s="7">
        <f t="shared" si="112"/>
        <v>0</v>
      </c>
      <c r="AA38" s="22"/>
      <c r="AB38" s="22"/>
      <c r="AC38" s="25"/>
      <c r="AD38" s="25"/>
      <c r="AE38" s="15"/>
      <c r="AF38" s="15"/>
      <c r="AH38" s="28"/>
      <c r="AI38" s="16"/>
      <c r="AJ38" s="12">
        <v>0</v>
      </c>
      <c r="AK38" s="12">
        <v>0</v>
      </c>
      <c r="AL38" s="12">
        <v>0</v>
      </c>
      <c r="AM38" s="12">
        <v>0</v>
      </c>
      <c r="AN38" s="8">
        <f t="shared" si="113"/>
        <v>0</v>
      </c>
      <c r="AO38" s="9" t="e">
        <f t="shared" si="118"/>
        <v>#NUM!</v>
      </c>
      <c r="AP38" s="7">
        <f t="shared" si="115"/>
        <v>0</v>
      </c>
      <c r="AQ38" s="22"/>
      <c r="AR38" s="22"/>
      <c r="AS38" s="25"/>
      <c r="AT38" s="25"/>
      <c r="AU38" s="15"/>
      <c r="AV38" s="15"/>
    </row>
    <row r="39" spans="2:48" x14ac:dyDescent="0.3">
      <c r="B39" s="28"/>
      <c r="C39" s="16">
        <v>1</v>
      </c>
      <c r="D39" s="12">
        <v>95</v>
      </c>
      <c r="E39" s="12">
        <v>16</v>
      </c>
      <c r="F39" s="12">
        <v>2</v>
      </c>
      <c r="G39" s="12">
        <v>1</v>
      </c>
      <c r="H39">
        <f t="shared" si="107"/>
        <v>36375</v>
      </c>
      <c r="I39" s="6">
        <f t="shared" si="116"/>
        <v>4.560803001993964</v>
      </c>
      <c r="J39" s="7">
        <f t="shared" si="109"/>
        <v>95.934065934065941</v>
      </c>
      <c r="K39" s="20">
        <f>AVERAGE(H39:H41)</f>
        <v>32000</v>
      </c>
      <c r="L39" s="20">
        <f>STDEV(H39:H41)</f>
        <v>15531.721572317732</v>
      </c>
      <c r="M39" s="23">
        <f t="shared" ref="M39" si="119">AVERAGE(I39:I41)</f>
        <v>4.4605331612981738</v>
      </c>
      <c r="N39" s="23">
        <f t="shared" ref="N39" si="120">STDEV(I39:I41)</f>
        <v>0.25673740780207216</v>
      </c>
      <c r="O39" s="13">
        <f>AVERAGE(J39:J41)</f>
        <v>84.395604395604394</v>
      </c>
      <c r="P39" s="13">
        <f t="shared" ref="P39" si="121">STDEV(J39:J41)</f>
        <v>40.96278216875011</v>
      </c>
      <c r="R39" s="28"/>
      <c r="S39" s="16">
        <v>1</v>
      </c>
      <c r="T39" s="12">
        <v>100</v>
      </c>
      <c r="U39" s="12">
        <v>18</v>
      </c>
      <c r="V39" s="12">
        <v>3</v>
      </c>
      <c r="W39" s="12">
        <v>0</v>
      </c>
      <c r="X39">
        <f t="shared" si="110"/>
        <v>14500</v>
      </c>
      <c r="Y39" s="6">
        <f t="shared" si="117"/>
        <v>4.1613680022349753</v>
      </c>
      <c r="Z39" s="7">
        <f t="shared" si="112"/>
        <v>56.493506493506494</v>
      </c>
      <c r="AA39" s="20">
        <f>AVERAGE(X39:X41)</f>
        <v>23083.333333333332</v>
      </c>
      <c r="AB39" s="20">
        <f>STDEV(X39:X41)</f>
        <v>20053.57407878539</v>
      </c>
      <c r="AC39" s="23">
        <f t="shared" ref="AC39" si="122">AVERAGE(Y39:Y41)</f>
        <v>4.2553779623129548</v>
      </c>
      <c r="AD39" s="23">
        <f t="shared" ref="AD39" si="123">STDEV(Y39:Y41)</f>
        <v>0.36945698708339636</v>
      </c>
      <c r="AE39" s="13">
        <f>AVERAGE(Z39:Z41)</f>
        <v>89.935064935064929</v>
      </c>
      <c r="AF39" s="13">
        <f t="shared" ref="AF39" si="124">STDEV(Z39:Z41)</f>
        <v>78.130808099163843</v>
      </c>
      <c r="AH39" s="28"/>
      <c r="AI39" s="16">
        <v>1</v>
      </c>
      <c r="AJ39" s="12">
        <v>100</v>
      </c>
      <c r="AK39" s="12">
        <v>17</v>
      </c>
      <c r="AL39" s="12">
        <v>1</v>
      </c>
      <c r="AM39" s="12">
        <v>0</v>
      </c>
      <c r="AN39">
        <f t="shared" si="113"/>
        <v>9250</v>
      </c>
      <c r="AO39" s="6">
        <f t="shared" si="118"/>
        <v>3.9661417327390325</v>
      </c>
      <c r="AP39" s="7">
        <f t="shared" si="115"/>
        <v>54.679802955665018</v>
      </c>
      <c r="AQ39" s="20">
        <f>AVERAGE(AN39:AN41)</f>
        <v>16416.666666666668</v>
      </c>
      <c r="AR39" s="20">
        <f>STDEV(AN39:AN41)</f>
        <v>6691.1010553819406</v>
      </c>
      <c r="AS39" s="23">
        <f t="shared" ref="AS39" si="125">AVERAGE(AO39:AO41)</f>
        <v>4.1871207665122299</v>
      </c>
      <c r="AT39" s="23">
        <f t="shared" ref="AT39" si="126">STDEV(AO39:AO41)</f>
        <v>0.19900233372255172</v>
      </c>
      <c r="AU39" s="13">
        <f>AVERAGE(AP39:AP41)</f>
        <v>97.044334975369452</v>
      </c>
      <c r="AV39" s="13">
        <f t="shared" ref="AV39" si="127">STDEV(AP39:AP41)</f>
        <v>39.553306731321804</v>
      </c>
    </row>
    <row r="40" spans="2:48" x14ac:dyDescent="0.3">
      <c r="B40" s="28"/>
      <c r="C40" s="16"/>
      <c r="D40" s="12">
        <v>90</v>
      </c>
      <c r="E40" s="12">
        <v>10</v>
      </c>
      <c r="F40" s="12">
        <v>4</v>
      </c>
      <c r="G40" s="12">
        <v>0</v>
      </c>
      <c r="H40">
        <f t="shared" si="107"/>
        <v>14750</v>
      </c>
      <c r="I40" s="6">
        <f t="shared" si="116"/>
        <v>4.1687920203141822</v>
      </c>
      <c r="J40" s="7">
        <f t="shared" si="109"/>
        <v>38.901098901098905</v>
      </c>
      <c r="K40" s="21"/>
      <c r="L40" s="21"/>
      <c r="M40" s="24"/>
      <c r="N40" s="24"/>
      <c r="O40" s="14"/>
      <c r="P40" s="14"/>
      <c r="R40" s="28"/>
      <c r="S40" s="16"/>
      <c r="T40" s="12">
        <v>100</v>
      </c>
      <c r="U40" s="12">
        <v>15</v>
      </c>
      <c r="V40" s="12">
        <v>1</v>
      </c>
      <c r="W40" s="12">
        <v>0</v>
      </c>
      <c r="X40">
        <f t="shared" si="110"/>
        <v>8750</v>
      </c>
      <c r="Y40" s="6">
        <f t="shared" si="117"/>
        <v>3.9420080530223132</v>
      </c>
      <c r="Z40" s="7">
        <f t="shared" si="112"/>
        <v>34.090909090909086</v>
      </c>
      <c r="AA40" s="21"/>
      <c r="AB40" s="21"/>
      <c r="AC40" s="24"/>
      <c r="AD40" s="24"/>
      <c r="AE40" s="14"/>
      <c r="AF40" s="14"/>
      <c r="AH40" s="28"/>
      <c r="AI40" s="16"/>
      <c r="AJ40" s="12">
        <v>100</v>
      </c>
      <c r="AK40" s="12">
        <v>20</v>
      </c>
      <c r="AL40" s="12">
        <v>4</v>
      </c>
      <c r="AM40" s="12">
        <v>0</v>
      </c>
      <c r="AN40">
        <f t="shared" si="113"/>
        <v>17500</v>
      </c>
      <c r="AO40" s="6">
        <f t="shared" si="118"/>
        <v>4.2430380486862944</v>
      </c>
      <c r="AP40" s="7">
        <f t="shared" si="115"/>
        <v>103.44827586206895</v>
      </c>
      <c r="AQ40" s="21"/>
      <c r="AR40" s="21"/>
      <c r="AS40" s="24"/>
      <c r="AT40" s="24"/>
      <c r="AU40" s="14"/>
      <c r="AV40" s="14"/>
    </row>
    <row r="41" spans="2:48" x14ac:dyDescent="0.3">
      <c r="B41" s="28"/>
      <c r="C41" s="16"/>
      <c r="D41" s="12">
        <v>95</v>
      </c>
      <c r="E41" s="12">
        <v>30</v>
      </c>
      <c r="F41" s="12">
        <v>4</v>
      </c>
      <c r="G41" s="12">
        <v>1</v>
      </c>
      <c r="H41" s="8">
        <f t="shared" si="107"/>
        <v>44875</v>
      </c>
      <c r="I41" s="9">
        <f t="shared" si="116"/>
        <v>4.6520044615863752</v>
      </c>
      <c r="J41" s="7">
        <f t="shared" si="109"/>
        <v>118.35164835164836</v>
      </c>
      <c r="K41" s="22"/>
      <c r="L41" s="22"/>
      <c r="M41" s="25"/>
      <c r="N41" s="25"/>
      <c r="O41" s="15"/>
      <c r="P41" s="15"/>
      <c r="R41" s="28"/>
      <c r="S41" s="16"/>
      <c r="T41" s="12">
        <v>100</v>
      </c>
      <c r="U41" s="12">
        <v>34</v>
      </c>
      <c r="V41" s="12">
        <v>4</v>
      </c>
      <c r="W41" s="12">
        <v>1</v>
      </c>
      <c r="X41" s="8">
        <f t="shared" si="110"/>
        <v>46000</v>
      </c>
      <c r="Y41" s="9">
        <f t="shared" si="117"/>
        <v>4.6627578316815743</v>
      </c>
      <c r="Z41" s="7">
        <f t="shared" si="112"/>
        <v>179.22077922077921</v>
      </c>
      <c r="AA41" s="22"/>
      <c r="AB41" s="22"/>
      <c r="AC41" s="25"/>
      <c r="AD41" s="25"/>
      <c r="AE41" s="15"/>
      <c r="AF41" s="15"/>
      <c r="AH41" s="28"/>
      <c r="AI41" s="16"/>
      <c r="AJ41" s="12">
        <v>100</v>
      </c>
      <c r="AK41" s="12">
        <v>20</v>
      </c>
      <c r="AL41" s="12">
        <v>6</v>
      </c>
      <c r="AM41" s="12">
        <v>0</v>
      </c>
      <c r="AN41" s="8">
        <f t="shared" si="113"/>
        <v>22500</v>
      </c>
      <c r="AO41" s="9">
        <f t="shared" si="118"/>
        <v>4.3521825181113627</v>
      </c>
      <c r="AP41" s="7">
        <f t="shared" si="115"/>
        <v>133.00492610837438</v>
      </c>
      <c r="AQ41" s="22"/>
      <c r="AR41" s="22"/>
      <c r="AS41" s="25"/>
      <c r="AT41" s="25"/>
      <c r="AU41" s="15"/>
      <c r="AV41" s="15"/>
    </row>
    <row r="42" spans="2:48" x14ac:dyDescent="0.3">
      <c r="B42" s="28"/>
      <c r="C42" s="16">
        <v>2</v>
      </c>
      <c r="D42" s="12">
        <v>90</v>
      </c>
      <c r="E42" s="12">
        <v>15</v>
      </c>
      <c r="F42" s="12">
        <v>1</v>
      </c>
      <c r="G42" s="12">
        <v>0</v>
      </c>
      <c r="H42">
        <f t="shared" si="107"/>
        <v>8500</v>
      </c>
      <c r="I42" s="6">
        <f t="shared" si="116"/>
        <v>3.9294189257142929</v>
      </c>
      <c r="J42" s="7">
        <f t="shared" si="109"/>
        <v>22.41758241758242</v>
      </c>
      <c r="K42" s="20">
        <f>AVERAGE(H42:H44)</f>
        <v>11625</v>
      </c>
      <c r="L42" s="20">
        <f>STDEV(H42:H44)</f>
        <v>11388.727979893101</v>
      </c>
      <c r="M42" s="23">
        <f t="shared" ref="M42" si="128">AVERAGE(I42:I44)</f>
        <v>3.8804965343463018</v>
      </c>
      <c r="N42" s="23">
        <f t="shared" ref="N42" si="129">STDEV(I42:I44)</f>
        <v>0.53037137057070449</v>
      </c>
      <c r="O42" s="13">
        <f t="shared" ref="O42" si="130">AVERAGE(J42:J44)</f>
        <v>30.659340659340661</v>
      </c>
      <c r="P42" s="13">
        <f t="shared" ref="P42" si="131">STDEV(J42:J44)</f>
        <v>30.036205661256538</v>
      </c>
      <c r="R42" s="28"/>
      <c r="S42" s="16">
        <v>2</v>
      </c>
      <c r="T42" s="12">
        <v>98</v>
      </c>
      <c r="U42" s="12">
        <v>14</v>
      </c>
      <c r="V42" s="12">
        <v>4</v>
      </c>
      <c r="W42" s="12">
        <v>0</v>
      </c>
      <c r="X42">
        <f t="shared" si="110"/>
        <v>15950</v>
      </c>
      <c r="Y42" s="6">
        <f t="shared" si="117"/>
        <v>4.2027606873931997</v>
      </c>
      <c r="Z42" s="7">
        <f t="shared" si="112"/>
        <v>62.142857142857139</v>
      </c>
      <c r="AA42" s="20">
        <f>AVERAGE(X42:X44)</f>
        <v>21566.666666666668</v>
      </c>
      <c r="AB42" s="20">
        <f>STDEV(X42:X44)</f>
        <v>10561.76279478636</v>
      </c>
      <c r="AC42" s="23">
        <f t="shared" ref="AC42" si="132">AVERAGE(Y42:Y44)</f>
        <v>4.3023752412053087</v>
      </c>
      <c r="AD42" s="23">
        <f t="shared" ref="AD42" si="133">STDEV(Y42:Y44)</f>
        <v>0.19608780179859275</v>
      </c>
      <c r="AE42" s="13">
        <f t="shared" ref="AE42" si="134">AVERAGE(Z42:Z44)</f>
        <v>84.025974025974023</v>
      </c>
      <c r="AF42" s="13">
        <f t="shared" ref="AF42" si="135">STDEV(Z42:Z44)</f>
        <v>41.149725174492325</v>
      </c>
      <c r="AH42" s="28"/>
      <c r="AI42" s="16">
        <v>2</v>
      </c>
      <c r="AJ42" s="12">
        <v>95</v>
      </c>
      <c r="AK42" s="12">
        <v>23</v>
      </c>
      <c r="AL42" s="12">
        <v>4</v>
      </c>
      <c r="AM42" s="12">
        <v>0</v>
      </c>
      <c r="AN42">
        <f t="shared" si="113"/>
        <v>18125</v>
      </c>
      <c r="AO42" s="6">
        <f t="shared" si="118"/>
        <v>4.2582780152430315</v>
      </c>
      <c r="AP42" s="7">
        <f t="shared" si="115"/>
        <v>107.14285714285714</v>
      </c>
      <c r="AQ42" s="20">
        <f>AVERAGE(AN42:AN44)</f>
        <v>52291.666666666664</v>
      </c>
      <c r="AR42" s="20">
        <f>STDEV(AN42:AN44)</f>
        <v>60809.427380409805</v>
      </c>
      <c r="AS42" s="23">
        <f t="shared" ref="AS42" si="136">AVERAGE(AO42:AO44)</f>
        <v>4.5190891564194926</v>
      </c>
      <c r="AT42" s="23">
        <f t="shared" ref="AT42" si="137">STDEV(AO42:AO44)</f>
        <v>0.49337924835674335</v>
      </c>
      <c r="AU42" s="13">
        <f t="shared" ref="AU42" si="138">AVERAGE(AP42:AP44)</f>
        <v>309.11330049261079</v>
      </c>
      <c r="AV42" s="13">
        <f t="shared" ref="AV42" si="139">STDEV(AP42:AP44)</f>
        <v>359.46459535217605</v>
      </c>
    </row>
    <row r="43" spans="2:48" x14ac:dyDescent="0.3">
      <c r="B43" s="28"/>
      <c r="C43" s="16"/>
      <c r="D43" s="12">
        <v>45</v>
      </c>
      <c r="E43" s="12">
        <v>4</v>
      </c>
      <c r="F43" s="12">
        <v>0</v>
      </c>
      <c r="G43" s="12">
        <v>0</v>
      </c>
      <c r="H43">
        <f t="shared" si="107"/>
        <v>2125</v>
      </c>
      <c r="I43" s="6">
        <f t="shared" si="116"/>
        <v>3.3273589343863303</v>
      </c>
      <c r="J43" s="7">
        <f t="shared" si="109"/>
        <v>5.6043956043956049</v>
      </c>
      <c r="K43" s="21"/>
      <c r="L43" s="21"/>
      <c r="M43" s="24"/>
      <c r="N43" s="24"/>
      <c r="O43" s="14"/>
      <c r="P43" s="14"/>
      <c r="R43" s="28"/>
      <c r="S43" s="16"/>
      <c r="T43" s="12">
        <v>100</v>
      </c>
      <c r="U43" s="12">
        <v>20</v>
      </c>
      <c r="V43" s="12">
        <v>3</v>
      </c>
      <c r="W43" s="12">
        <v>0</v>
      </c>
      <c r="X43">
        <f t="shared" si="110"/>
        <v>15000</v>
      </c>
      <c r="Y43" s="6">
        <f t="shared" si="117"/>
        <v>4.1760912590556813</v>
      </c>
      <c r="Z43" s="7">
        <f t="shared" si="112"/>
        <v>58.441558441558442</v>
      </c>
      <c r="AA43" s="21"/>
      <c r="AB43" s="21"/>
      <c r="AC43" s="24"/>
      <c r="AD43" s="24"/>
      <c r="AE43" s="14"/>
      <c r="AF43" s="14"/>
      <c r="AH43" s="28"/>
      <c r="AI43" s="16"/>
      <c r="AJ43" s="12">
        <v>100</v>
      </c>
      <c r="AK43" s="12">
        <v>20</v>
      </c>
      <c r="AL43" s="12">
        <v>6</v>
      </c>
      <c r="AM43" s="12">
        <v>4</v>
      </c>
      <c r="AN43">
        <f t="shared" si="113"/>
        <v>122500</v>
      </c>
      <c r="AO43" s="6">
        <f t="shared" si="118"/>
        <v>5.0881360887005513</v>
      </c>
      <c r="AP43" s="7">
        <f t="shared" si="115"/>
        <v>724.13793103448268</v>
      </c>
      <c r="AQ43" s="21"/>
      <c r="AR43" s="21"/>
      <c r="AS43" s="24"/>
      <c r="AT43" s="24"/>
      <c r="AU43" s="14"/>
      <c r="AV43" s="14"/>
    </row>
    <row r="44" spans="2:48" x14ac:dyDescent="0.3">
      <c r="B44" s="28"/>
      <c r="C44" s="16"/>
      <c r="D44" s="12">
        <v>90</v>
      </c>
      <c r="E44" s="12">
        <v>28</v>
      </c>
      <c r="F44" s="12">
        <v>6</v>
      </c>
      <c r="G44" s="12">
        <v>0</v>
      </c>
      <c r="H44" s="8">
        <f t="shared" si="107"/>
        <v>24250</v>
      </c>
      <c r="I44" s="9">
        <f t="shared" si="116"/>
        <v>4.3847117429382827</v>
      </c>
      <c r="J44" s="7">
        <f t="shared" si="109"/>
        <v>63.956043956043963</v>
      </c>
      <c r="K44" s="22"/>
      <c r="L44" s="22"/>
      <c r="M44" s="25"/>
      <c r="N44" s="25"/>
      <c r="O44" s="15"/>
      <c r="P44" s="15"/>
      <c r="R44" s="28"/>
      <c r="S44" s="16"/>
      <c r="T44" s="12">
        <v>100</v>
      </c>
      <c r="U44" s="12">
        <v>25</v>
      </c>
      <c r="V44" s="12">
        <v>10</v>
      </c>
      <c r="W44" s="12">
        <v>0</v>
      </c>
      <c r="X44" s="8">
        <f t="shared" si="110"/>
        <v>33750</v>
      </c>
      <c r="Y44" s="9">
        <f t="shared" si="117"/>
        <v>4.528273777167044</v>
      </c>
      <c r="Z44" s="7">
        <f t="shared" si="112"/>
        <v>131.49350649350649</v>
      </c>
      <c r="AA44" s="22"/>
      <c r="AB44" s="22"/>
      <c r="AC44" s="25"/>
      <c r="AD44" s="25"/>
      <c r="AE44" s="15"/>
      <c r="AF44" s="15"/>
      <c r="AH44" s="28"/>
      <c r="AI44" s="16"/>
      <c r="AJ44" s="12">
        <v>100</v>
      </c>
      <c r="AK44" s="12">
        <v>25</v>
      </c>
      <c r="AL44" s="12">
        <v>3</v>
      </c>
      <c r="AM44" s="12">
        <v>0</v>
      </c>
      <c r="AN44" s="8">
        <f t="shared" si="113"/>
        <v>16250</v>
      </c>
      <c r="AO44" s="9">
        <f t="shared" si="118"/>
        <v>4.2108533653148932</v>
      </c>
      <c r="AP44" s="7">
        <f t="shared" si="115"/>
        <v>96.059113300492598</v>
      </c>
      <c r="AQ44" s="22"/>
      <c r="AR44" s="22"/>
      <c r="AS44" s="25"/>
      <c r="AT44" s="25"/>
      <c r="AU44" s="15"/>
      <c r="AV44" s="15"/>
    </row>
    <row r="45" spans="2:48" ht="15" customHeight="1" x14ac:dyDescent="0.3">
      <c r="B45" s="28"/>
      <c r="C45" s="16">
        <v>5</v>
      </c>
      <c r="D45" s="12">
        <v>0</v>
      </c>
      <c r="E45" s="12">
        <v>0</v>
      </c>
      <c r="F45" s="12">
        <v>0</v>
      </c>
      <c r="G45" s="12">
        <v>0</v>
      </c>
      <c r="H45">
        <f t="shared" si="107"/>
        <v>0</v>
      </c>
      <c r="I45" s="6" t="e">
        <f t="shared" si="116"/>
        <v>#NUM!</v>
      </c>
      <c r="J45" s="7">
        <f t="shared" si="109"/>
        <v>0</v>
      </c>
      <c r="K45" s="20">
        <f t="shared" ref="K45" si="140">AVERAGE(H45:H47)</f>
        <v>1016.6666666666666</v>
      </c>
      <c r="L45" s="20">
        <f t="shared" ref="L45" si="141">STDEV(H45:H47)</f>
        <v>1675.0621879002979</v>
      </c>
      <c r="M45" s="23" t="e">
        <f t="shared" ref="M45" si="142">AVERAGE(I45:I47)</f>
        <v>#NUM!</v>
      </c>
      <c r="N45" s="23" t="e">
        <f t="shared" ref="N45" si="143">STDEV(I45:I47)</f>
        <v>#NUM!</v>
      </c>
      <c r="O45" s="13">
        <f t="shared" ref="O45" si="144">AVERAGE(J45:J47)</f>
        <v>2.681318681318682</v>
      </c>
      <c r="P45" s="13">
        <f t="shared" ref="P45" si="145">STDEV(J45:J47)</f>
        <v>4.4177464296271598</v>
      </c>
      <c r="R45" s="28"/>
      <c r="S45" s="16">
        <v>5</v>
      </c>
      <c r="T45" s="12">
        <v>96</v>
      </c>
      <c r="U45" s="12">
        <v>14</v>
      </c>
      <c r="V45" s="12">
        <v>5</v>
      </c>
      <c r="W45" s="12">
        <v>0</v>
      </c>
      <c r="X45">
        <f t="shared" si="110"/>
        <v>18400</v>
      </c>
      <c r="Y45" s="6">
        <f t="shared" si="117"/>
        <v>4.2648178230095368</v>
      </c>
      <c r="Z45" s="7">
        <f t="shared" si="112"/>
        <v>71.688311688311686</v>
      </c>
      <c r="AA45" s="20">
        <f t="shared" ref="AA45" si="146">AVERAGE(X45:X47)</f>
        <v>32716.666666666668</v>
      </c>
      <c r="AB45" s="20">
        <f t="shared" ref="AB45" si="147">STDEV(X45:X47)</f>
        <v>14426.220341216658</v>
      </c>
      <c r="AC45" s="23">
        <f t="shared" ref="AC45" si="148">AVERAGE(Y45:Y47)</f>
        <v>4.4837009989445642</v>
      </c>
      <c r="AD45" s="23">
        <f t="shared" ref="AD45" si="149">STDEV(Y45:Y47)</f>
        <v>0.20624123091616892</v>
      </c>
      <c r="AE45" s="13">
        <f t="shared" ref="AE45" si="150">AVERAGE(Z45:Z47)</f>
        <v>127.46753246753246</v>
      </c>
      <c r="AF45" s="13">
        <f t="shared" ref="AF45" si="151">STDEV(Z45:Z47)</f>
        <v>56.206053277467539</v>
      </c>
      <c r="AH45" s="28"/>
      <c r="AI45" s="16">
        <v>5</v>
      </c>
      <c r="AJ45" s="12">
        <v>90</v>
      </c>
      <c r="AK45" s="12">
        <v>14</v>
      </c>
      <c r="AL45" s="12">
        <v>3</v>
      </c>
      <c r="AM45" s="12">
        <v>0</v>
      </c>
      <c r="AN45">
        <f t="shared" si="113"/>
        <v>13250</v>
      </c>
      <c r="AO45" s="6">
        <f t="shared" si="118"/>
        <v>4.1222158782728267</v>
      </c>
      <c r="AP45" s="7">
        <f t="shared" si="115"/>
        <v>78.325123152709352</v>
      </c>
      <c r="AQ45" s="20">
        <f t="shared" ref="AQ45" si="152">AVERAGE(AN45:AN47)</f>
        <v>23500</v>
      </c>
      <c r="AR45" s="20">
        <f t="shared" ref="AR45" si="153">STDEV(AN45:AN47)</f>
        <v>11866.444286305818</v>
      </c>
      <c r="AS45" s="23">
        <f t="shared" ref="AS45" si="154">AVERAGE(AO45:AO47)</f>
        <v>4.3338422812591375</v>
      </c>
      <c r="AT45" s="23">
        <f t="shared" ref="AT45" si="155">STDEV(AO45:AO47)</f>
        <v>0.22052035784015611</v>
      </c>
      <c r="AU45" s="13">
        <f t="shared" ref="AU45" si="156">AVERAGE(AP45:AP47)</f>
        <v>138.91625615763544</v>
      </c>
      <c r="AV45" s="13">
        <f t="shared" ref="AV45" si="157">STDEV(AP45:AP47)</f>
        <v>70.146468687522116</v>
      </c>
    </row>
    <row r="46" spans="2:48" x14ac:dyDescent="0.3">
      <c r="B46" s="28"/>
      <c r="C46" s="16"/>
      <c r="D46" s="12">
        <v>4</v>
      </c>
      <c r="E46" s="12">
        <v>0</v>
      </c>
      <c r="F46" s="12">
        <v>0</v>
      </c>
      <c r="G46" s="12">
        <v>0</v>
      </c>
      <c r="H46">
        <f t="shared" si="107"/>
        <v>100</v>
      </c>
      <c r="I46" s="6">
        <f t="shared" si="116"/>
        <v>2</v>
      </c>
      <c r="J46" s="7">
        <f t="shared" si="109"/>
        <v>0.26373626373626374</v>
      </c>
      <c r="K46" s="21"/>
      <c r="L46" s="21"/>
      <c r="M46" s="24"/>
      <c r="N46" s="24"/>
      <c r="O46" s="14"/>
      <c r="P46" s="14"/>
      <c r="R46" s="28"/>
      <c r="S46" s="16"/>
      <c r="T46" s="12">
        <v>100</v>
      </c>
      <c r="U46" s="12">
        <v>20</v>
      </c>
      <c r="V46" s="12">
        <v>10</v>
      </c>
      <c r="W46" s="12">
        <v>0</v>
      </c>
      <c r="X46">
        <f t="shared" si="110"/>
        <v>32500</v>
      </c>
      <c r="Y46" s="6">
        <f t="shared" si="117"/>
        <v>4.5118833609788744</v>
      </c>
      <c r="Z46" s="7">
        <f t="shared" si="112"/>
        <v>126.62337662337661</v>
      </c>
      <c r="AA46" s="21"/>
      <c r="AB46" s="21"/>
      <c r="AC46" s="24"/>
      <c r="AD46" s="24"/>
      <c r="AE46" s="14"/>
      <c r="AF46" s="14"/>
      <c r="AH46" s="28"/>
      <c r="AI46" s="16"/>
      <c r="AJ46" s="12">
        <v>90</v>
      </c>
      <c r="AK46" s="12">
        <v>14</v>
      </c>
      <c r="AL46" s="12">
        <v>6</v>
      </c>
      <c r="AM46" s="12">
        <v>0</v>
      </c>
      <c r="AN46">
        <f t="shared" si="113"/>
        <v>20750</v>
      </c>
      <c r="AO46" s="6">
        <f t="shared" si="118"/>
        <v>4.3170181010481112</v>
      </c>
      <c r="AP46" s="7">
        <f t="shared" si="115"/>
        <v>122.66009852216747</v>
      </c>
      <c r="AQ46" s="21"/>
      <c r="AR46" s="21"/>
      <c r="AS46" s="24"/>
      <c r="AT46" s="24"/>
      <c r="AU46" s="14"/>
      <c r="AV46" s="14"/>
    </row>
    <row r="47" spans="2:48" x14ac:dyDescent="0.3">
      <c r="B47" s="28"/>
      <c r="C47" s="16"/>
      <c r="D47" s="12">
        <v>38</v>
      </c>
      <c r="E47" s="12">
        <v>8</v>
      </c>
      <c r="F47" s="12">
        <v>0</v>
      </c>
      <c r="G47" s="12">
        <v>0</v>
      </c>
      <c r="H47" s="8">
        <f t="shared" si="107"/>
        <v>2950</v>
      </c>
      <c r="I47" s="9">
        <f t="shared" si="116"/>
        <v>3.469822015978163</v>
      </c>
      <c r="J47" s="7">
        <f t="shared" si="109"/>
        <v>7.780219780219781</v>
      </c>
      <c r="K47" s="22"/>
      <c r="L47" s="22"/>
      <c r="M47" s="25"/>
      <c r="N47" s="25"/>
      <c r="O47" s="15"/>
      <c r="P47" s="15"/>
      <c r="R47" s="28"/>
      <c r="S47" s="16"/>
      <c r="T47" s="12">
        <v>100</v>
      </c>
      <c r="U47" s="12">
        <v>19</v>
      </c>
      <c r="V47" s="12">
        <v>6</v>
      </c>
      <c r="W47" s="12">
        <v>1</v>
      </c>
      <c r="X47" s="8">
        <f t="shared" si="110"/>
        <v>47250</v>
      </c>
      <c r="Y47" s="9">
        <f t="shared" si="117"/>
        <v>4.6744018128452813</v>
      </c>
      <c r="Z47" s="7">
        <f t="shared" si="112"/>
        <v>184.09090909090909</v>
      </c>
      <c r="AA47" s="22"/>
      <c r="AB47" s="22"/>
      <c r="AC47" s="25"/>
      <c r="AD47" s="25"/>
      <c r="AE47" s="15"/>
      <c r="AF47" s="15"/>
      <c r="AH47" s="28"/>
      <c r="AI47" s="16"/>
      <c r="AJ47" s="12">
        <v>100</v>
      </c>
      <c r="AK47" s="12">
        <v>16</v>
      </c>
      <c r="AL47" s="12">
        <v>2</v>
      </c>
      <c r="AM47" s="12">
        <v>1</v>
      </c>
      <c r="AN47" s="8">
        <f t="shared" si="113"/>
        <v>36500</v>
      </c>
      <c r="AO47" s="9">
        <f t="shared" si="118"/>
        <v>4.5622928644564746</v>
      </c>
      <c r="AP47" s="7">
        <f t="shared" si="115"/>
        <v>215.76354679802955</v>
      </c>
      <c r="AQ47" s="22"/>
      <c r="AR47" s="22"/>
      <c r="AS47" s="25"/>
      <c r="AT47" s="25"/>
      <c r="AU47" s="15"/>
      <c r="AV47" s="15"/>
    </row>
    <row r="48" spans="2:48" x14ac:dyDescent="0.3">
      <c r="B48" s="28"/>
      <c r="C48" s="16">
        <v>10</v>
      </c>
      <c r="D48" s="12">
        <v>0</v>
      </c>
      <c r="E48" s="12">
        <v>0</v>
      </c>
      <c r="F48" s="12">
        <v>0</v>
      </c>
      <c r="G48" s="12">
        <v>0</v>
      </c>
      <c r="H48">
        <f t="shared" si="107"/>
        <v>0</v>
      </c>
      <c r="I48" s="6" t="e">
        <f t="shared" si="116"/>
        <v>#NUM!</v>
      </c>
      <c r="J48" s="7">
        <f t="shared" si="109"/>
        <v>0</v>
      </c>
      <c r="K48" s="20">
        <f t="shared" ref="K48" si="158">AVERAGE(H48:H50)</f>
        <v>0</v>
      </c>
      <c r="L48" s="20">
        <f t="shared" ref="L48" si="159">STDEV(H48:H50)</f>
        <v>0</v>
      </c>
      <c r="M48" s="23" t="e">
        <f t="shared" ref="M48" si="160">AVERAGE(I48:I50)</f>
        <v>#NUM!</v>
      </c>
      <c r="N48" s="23" t="e">
        <f t="shared" ref="N48" si="161">STDEV(I48:I50)</f>
        <v>#NUM!</v>
      </c>
      <c r="O48" s="13">
        <f t="shared" ref="O48" si="162">AVERAGE(J48:J50)</f>
        <v>0</v>
      </c>
      <c r="P48" s="13">
        <f t="shared" ref="P48" si="163">STDEV(J48:J50)</f>
        <v>0</v>
      </c>
      <c r="R48" s="28"/>
      <c r="S48" s="16">
        <v>10</v>
      </c>
      <c r="T48" s="12">
        <v>90</v>
      </c>
      <c r="U48" s="12">
        <v>0</v>
      </c>
      <c r="V48" s="12">
        <v>0</v>
      </c>
      <c r="W48" s="12">
        <v>0</v>
      </c>
      <c r="X48">
        <f t="shared" si="110"/>
        <v>2250</v>
      </c>
      <c r="Y48" s="6">
        <f>LOG(X48)</f>
        <v>3.3521825181113627</v>
      </c>
      <c r="Z48" s="7">
        <f t="shared" si="112"/>
        <v>8.7662337662337659</v>
      </c>
      <c r="AA48" s="20">
        <f t="shared" ref="AA48" si="164">AVERAGE(X48:X50)</f>
        <v>15833.333333333334</v>
      </c>
      <c r="AB48" s="20">
        <f t="shared" ref="AB48" si="165">STDEV(X48:X50)</f>
        <v>16538.465265354378</v>
      </c>
      <c r="AC48" s="23">
        <f t="shared" ref="AC48" si="166">AVERAGE(Y48:Y50)</f>
        <v>3.976078593032677</v>
      </c>
      <c r="AD48" s="23">
        <f t="shared" ref="AD48" si="167">STDEV(Y48:Y50)</f>
        <v>0.59393858034163061</v>
      </c>
      <c r="AE48" s="13">
        <f t="shared" ref="AE48" si="168">AVERAGE(Z48:Z50)</f>
        <v>61.688311688311693</v>
      </c>
      <c r="AF48" s="13">
        <f t="shared" ref="AF48" si="169">STDEV(Z48:Z50)</f>
        <v>64.435578955926147</v>
      </c>
      <c r="AH48" s="28"/>
      <c r="AI48" s="16">
        <v>10</v>
      </c>
      <c r="AJ48" s="12">
        <v>90</v>
      </c>
      <c r="AK48" s="12">
        <v>14</v>
      </c>
      <c r="AL48" s="12">
        <v>3</v>
      </c>
      <c r="AM48" s="12">
        <v>2</v>
      </c>
      <c r="AN48">
        <f t="shared" si="113"/>
        <v>63250</v>
      </c>
      <c r="AO48" s="6">
        <f t="shared" si="118"/>
        <v>4.8010605298478559</v>
      </c>
      <c r="AP48" s="7">
        <f t="shared" si="115"/>
        <v>373.89162561576353</v>
      </c>
      <c r="AQ48" s="20">
        <f t="shared" ref="AQ48" si="170">AVERAGE(AN48:AN50)</f>
        <v>30083.333333333332</v>
      </c>
      <c r="AR48" s="20">
        <f t="shared" ref="AR48" si="171">STDEV(AN48:AN50)</f>
        <v>28792.721881290301</v>
      </c>
      <c r="AS48" s="23">
        <f t="shared" ref="AS48" si="172">AVERAGE(AO48:AO50)</f>
        <v>4.3506966894572532</v>
      </c>
      <c r="AT48" s="23">
        <f t="shared" ref="AT48" si="173">STDEV(AO48:AO50)</f>
        <v>0.39537567682096736</v>
      </c>
      <c r="AU48" s="13">
        <f t="shared" ref="AU48" si="174">AVERAGE(AP48:AP50)</f>
        <v>177.83251231527092</v>
      </c>
      <c r="AV48" s="13">
        <f t="shared" ref="AV48" si="175">STDEV(AP48:AP50)</f>
        <v>170.2032820568885</v>
      </c>
    </row>
    <row r="49" spans="2:48" x14ac:dyDescent="0.3">
      <c r="B49" s="28"/>
      <c r="C49" s="16"/>
      <c r="D49" s="12">
        <v>0</v>
      </c>
      <c r="E49" s="12">
        <v>0</v>
      </c>
      <c r="F49" s="12">
        <v>0</v>
      </c>
      <c r="G49" s="12">
        <v>0</v>
      </c>
      <c r="H49">
        <f t="shared" si="107"/>
        <v>0</v>
      </c>
      <c r="I49" s="6" t="e">
        <f t="shared" si="116"/>
        <v>#NUM!</v>
      </c>
      <c r="J49" s="7">
        <f t="shared" si="109"/>
        <v>0</v>
      </c>
      <c r="K49" s="21"/>
      <c r="L49" s="21"/>
      <c r="M49" s="24"/>
      <c r="N49" s="24"/>
      <c r="O49" s="14"/>
      <c r="P49" s="14"/>
      <c r="R49" s="28"/>
      <c r="S49" s="16"/>
      <c r="T49" s="12">
        <v>90</v>
      </c>
      <c r="U49" s="12">
        <v>15</v>
      </c>
      <c r="V49" s="12">
        <v>2</v>
      </c>
      <c r="W49" s="12">
        <v>0</v>
      </c>
      <c r="X49">
        <f t="shared" si="110"/>
        <v>11000</v>
      </c>
      <c r="Y49" s="6">
        <f t="shared" ref="Y49:Y56" si="176">LOG(X49)</f>
        <v>4.0413926851582254</v>
      </c>
      <c r="Z49" s="7">
        <f t="shared" si="112"/>
        <v>42.857142857142854</v>
      </c>
      <c r="AA49" s="21"/>
      <c r="AB49" s="21"/>
      <c r="AC49" s="24"/>
      <c r="AD49" s="24"/>
      <c r="AE49" s="14"/>
      <c r="AF49" s="14"/>
      <c r="AH49" s="28"/>
      <c r="AI49" s="16"/>
      <c r="AJ49" s="12">
        <v>90</v>
      </c>
      <c r="AK49" s="12">
        <v>7</v>
      </c>
      <c r="AL49" s="12">
        <v>3</v>
      </c>
      <c r="AM49" s="12">
        <v>0</v>
      </c>
      <c r="AN49">
        <f t="shared" si="113"/>
        <v>11500</v>
      </c>
      <c r="AO49" s="6">
        <f t="shared" si="118"/>
        <v>4.0606978403536118</v>
      </c>
      <c r="AP49" s="7">
        <f t="shared" si="115"/>
        <v>67.980295566502463</v>
      </c>
      <c r="AQ49" s="21"/>
      <c r="AR49" s="21"/>
      <c r="AS49" s="24"/>
      <c r="AT49" s="24"/>
      <c r="AU49" s="14"/>
      <c r="AV49" s="14"/>
    </row>
    <row r="50" spans="2:48" x14ac:dyDescent="0.3">
      <c r="B50" s="28"/>
      <c r="C50" s="16"/>
      <c r="D50" s="12">
        <v>0</v>
      </c>
      <c r="E50" s="12">
        <v>0</v>
      </c>
      <c r="F50" s="12">
        <v>0</v>
      </c>
      <c r="G50" s="12">
        <v>0</v>
      </c>
      <c r="H50" s="8">
        <f t="shared" si="107"/>
        <v>0</v>
      </c>
      <c r="I50" s="9" t="e">
        <f t="shared" si="116"/>
        <v>#NUM!</v>
      </c>
      <c r="J50" s="7">
        <f t="shared" si="109"/>
        <v>0</v>
      </c>
      <c r="K50" s="22"/>
      <c r="L50" s="22"/>
      <c r="M50" s="25"/>
      <c r="N50" s="25"/>
      <c r="O50" s="15"/>
      <c r="P50" s="15"/>
      <c r="R50" s="28"/>
      <c r="S50" s="16"/>
      <c r="T50" s="12">
        <v>90</v>
      </c>
      <c r="U50" s="12">
        <v>18</v>
      </c>
      <c r="V50" s="12">
        <v>1</v>
      </c>
      <c r="W50" s="12">
        <v>1</v>
      </c>
      <c r="X50" s="8">
        <f t="shared" si="110"/>
        <v>34250</v>
      </c>
      <c r="Y50" s="9">
        <f t="shared" si="176"/>
        <v>4.5346605758284442</v>
      </c>
      <c r="Z50" s="7">
        <f t="shared" si="112"/>
        <v>133.44155844155844</v>
      </c>
      <c r="AA50" s="22"/>
      <c r="AB50" s="22"/>
      <c r="AC50" s="25"/>
      <c r="AD50" s="25"/>
      <c r="AE50" s="15"/>
      <c r="AF50" s="15"/>
      <c r="AH50" s="28"/>
      <c r="AI50" s="16"/>
      <c r="AJ50" s="12">
        <v>80</v>
      </c>
      <c r="AK50" s="12">
        <v>14</v>
      </c>
      <c r="AL50" s="12">
        <v>4</v>
      </c>
      <c r="AM50" s="12">
        <v>0</v>
      </c>
      <c r="AN50" s="8">
        <f t="shared" si="113"/>
        <v>15500</v>
      </c>
      <c r="AO50" s="9">
        <f t="shared" si="118"/>
        <v>4.1903316981702918</v>
      </c>
      <c r="AP50" s="7">
        <f t="shared" si="115"/>
        <v>91.62561576354679</v>
      </c>
      <c r="AQ50" s="22"/>
      <c r="AR50" s="22"/>
      <c r="AS50" s="25"/>
      <c r="AT50" s="25"/>
      <c r="AU50" s="15"/>
      <c r="AV50" s="15"/>
    </row>
    <row r="51" spans="2:48" x14ac:dyDescent="0.3">
      <c r="B51" s="28"/>
      <c r="C51" s="16">
        <v>20</v>
      </c>
      <c r="D51" s="12">
        <v>0</v>
      </c>
      <c r="E51" s="12">
        <v>0</v>
      </c>
      <c r="F51" s="12">
        <v>0</v>
      </c>
      <c r="G51" s="12">
        <v>0</v>
      </c>
      <c r="H51">
        <f t="shared" si="107"/>
        <v>0</v>
      </c>
      <c r="I51" s="6" t="e">
        <f t="shared" si="116"/>
        <v>#NUM!</v>
      </c>
      <c r="J51" s="7">
        <f t="shared" si="109"/>
        <v>0</v>
      </c>
      <c r="K51" s="20">
        <f t="shared" ref="K51" si="177">AVERAGE(H51:H53)</f>
        <v>0</v>
      </c>
      <c r="L51" s="20">
        <f t="shared" ref="L51" si="178">STDEV(H51:H53)</f>
        <v>0</v>
      </c>
      <c r="M51" s="23" t="e">
        <f t="shared" ref="M51" si="179">AVERAGE(I51:I53)</f>
        <v>#NUM!</v>
      </c>
      <c r="N51" s="23" t="e">
        <f t="shared" ref="N51" si="180">STDEV(I51:I53)</f>
        <v>#NUM!</v>
      </c>
      <c r="O51" s="13">
        <f t="shared" ref="O51" si="181">AVERAGE(J51:J53)</f>
        <v>0</v>
      </c>
      <c r="P51" s="13">
        <f t="shared" ref="P51" si="182">STDEV(J51:J53)</f>
        <v>0</v>
      </c>
      <c r="R51" s="28"/>
      <c r="S51" s="16">
        <v>20</v>
      </c>
      <c r="T51" s="12">
        <v>70</v>
      </c>
      <c r="U51" s="12">
        <v>5</v>
      </c>
      <c r="V51" s="12">
        <v>0</v>
      </c>
      <c r="W51" s="12">
        <v>0</v>
      </c>
      <c r="X51">
        <f t="shared" si="110"/>
        <v>3000</v>
      </c>
      <c r="Y51" s="6">
        <f t="shared" si="176"/>
        <v>3.4771212547196626</v>
      </c>
      <c r="Z51" s="7">
        <f t="shared" si="112"/>
        <v>11.688311688311687</v>
      </c>
      <c r="AA51" s="20">
        <f t="shared" ref="AA51" si="183">AVERAGE(X51:X53)</f>
        <v>2683.3333333333335</v>
      </c>
      <c r="AB51" s="20">
        <f t="shared" ref="AB51" si="184">STDEV(X51:X53)</f>
        <v>2117.8310445673737</v>
      </c>
      <c r="AC51" s="23">
        <f t="shared" ref="AC51" si="185">AVERAGE(Y51:Y53)</f>
        <v>3.2568739739483417</v>
      </c>
      <c r="AD51" s="23">
        <f t="shared" ref="AD51" si="186">STDEV(Y51:Y53)</f>
        <v>0.55234064956934226</v>
      </c>
      <c r="AE51" s="13">
        <f t="shared" ref="AE51" si="187">AVERAGE(Z51:Z53)</f>
        <v>10.454545454545453</v>
      </c>
      <c r="AF51" s="13">
        <f t="shared" ref="AF51" si="188">STDEV(Z51:Z53)</f>
        <v>8.251289784028728</v>
      </c>
      <c r="AH51" s="28"/>
      <c r="AI51" s="16">
        <v>20</v>
      </c>
      <c r="AJ51" s="12">
        <v>1</v>
      </c>
      <c r="AK51" s="12">
        <v>0</v>
      </c>
      <c r="AL51" s="12">
        <v>0</v>
      </c>
      <c r="AM51" s="12">
        <v>0</v>
      </c>
      <c r="AN51">
        <f t="shared" si="113"/>
        <v>25</v>
      </c>
      <c r="AO51" s="6">
        <f t="shared" si="118"/>
        <v>1.3979400086720377</v>
      </c>
      <c r="AP51" s="7">
        <f t="shared" si="115"/>
        <v>0.14778325123152708</v>
      </c>
      <c r="AQ51" s="20">
        <f t="shared" ref="AQ51" si="189">AVERAGE(AN51:AN53)</f>
        <v>1433.3333333333333</v>
      </c>
      <c r="AR51" s="20">
        <f t="shared" ref="AR51" si="190">STDEV(AN51:AN53)</f>
        <v>1353.7755845535601</v>
      </c>
      <c r="AS51" s="23">
        <f t="shared" ref="AS51" si="191">AVERAGE(AO51:AO53)</f>
        <v>2.6745460711516635</v>
      </c>
      <c r="AT51" s="23">
        <f t="shared" ref="AT51" si="192">STDEV(AO51:AO53)</f>
        <v>1.1123411317607999</v>
      </c>
      <c r="AU51" s="13">
        <f t="shared" ref="AU51" si="193">AVERAGE(AP51:AP53)</f>
        <v>8.4729064039408861</v>
      </c>
      <c r="AV51" s="13">
        <f t="shared" ref="AV51" si="194">STDEV(AP51:AP53)</f>
        <v>8.0026142929274489</v>
      </c>
    </row>
    <row r="52" spans="2:48" x14ac:dyDescent="0.3">
      <c r="B52" s="28"/>
      <c r="C52" s="16"/>
      <c r="D52" s="12">
        <v>0</v>
      </c>
      <c r="E52" s="12">
        <v>0</v>
      </c>
      <c r="F52" s="12">
        <v>0</v>
      </c>
      <c r="G52" s="12">
        <v>0</v>
      </c>
      <c r="H52">
        <f t="shared" si="107"/>
        <v>0</v>
      </c>
      <c r="I52" s="6" t="e">
        <f t="shared" si="116"/>
        <v>#NUM!</v>
      </c>
      <c r="J52" s="7">
        <f t="shared" si="109"/>
        <v>0</v>
      </c>
      <c r="K52" s="21"/>
      <c r="L52" s="21"/>
      <c r="M52" s="24"/>
      <c r="N52" s="24"/>
      <c r="O52" s="14"/>
      <c r="P52" s="14"/>
      <c r="R52" s="28"/>
      <c r="S52" s="16"/>
      <c r="T52" s="12">
        <v>17</v>
      </c>
      <c r="U52" s="12">
        <v>0</v>
      </c>
      <c r="V52" s="12">
        <v>0</v>
      </c>
      <c r="W52" s="12">
        <v>0</v>
      </c>
      <c r="X52">
        <f t="shared" si="110"/>
        <v>425</v>
      </c>
      <c r="Y52" s="6">
        <f t="shared" si="176"/>
        <v>2.6283889300503116</v>
      </c>
      <c r="Z52" s="7">
        <f t="shared" si="112"/>
        <v>1.6558441558441557</v>
      </c>
      <c r="AA52" s="21"/>
      <c r="AB52" s="21"/>
      <c r="AC52" s="24"/>
      <c r="AD52" s="24"/>
      <c r="AE52" s="14"/>
      <c r="AF52" s="14"/>
      <c r="AH52" s="28"/>
      <c r="AI52" s="16"/>
      <c r="AJ52" s="12">
        <v>22</v>
      </c>
      <c r="AK52" s="12">
        <v>4</v>
      </c>
      <c r="AL52" s="12">
        <v>0</v>
      </c>
      <c r="AM52" s="12">
        <v>0</v>
      </c>
      <c r="AN52">
        <f t="shared" si="113"/>
        <v>1550</v>
      </c>
      <c r="AO52" s="6">
        <f t="shared" si="118"/>
        <v>3.1903316981702914</v>
      </c>
      <c r="AP52" s="7">
        <f t="shared" si="115"/>
        <v>9.1625615763546797</v>
      </c>
      <c r="AQ52" s="21"/>
      <c r="AR52" s="21"/>
      <c r="AS52" s="24"/>
      <c r="AT52" s="24"/>
      <c r="AU52" s="14"/>
      <c r="AV52" s="14"/>
    </row>
    <row r="53" spans="2:48" x14ac:dyDescent="0.3">
      <c r="B53" s="28"/>
      <c r="C53" s="16"/>
      <c r="D53" s="12">
        <v>0</v>
      </c>
      <c r="E53" s="12">
        <v>0</v>
      </c>
      <c r="F53" s="12">
        <v>0</v>
      </c>
      <c r="G53" s="12">
        <v>0</v>
      </c>
      <c r="H53" s="8">
        <f t="shared" si="107"/>
        <v>0</v>
      </c>
      <c r="I53" s="9" t="e">
        <f t="shared" si="116"/>
        <v>#NUM!</v>
      </c>
      <c r="J53" s="7">
        <f t="shared" si="109"/>
        <v>0</v>
      </c>
      <c r="K53" s="22"/>
      <c r="L53" s="22"/>
      <c r="M53" s="25"/>
      <c r="N53" s="25"/>
      <c r="O53" s="15"/>
      <c r="P53" s="15"/>
      <c r="R53" s="28"/>
      <c r="S53" s="16"/>
      <c r="T53" s="12">
        <v>85</v>
      </c>
      <c r="U53" s="12">
        <v>10</v>
      </c>
      <c r="V53" s="12">
        <v>0</v>
      </c>
      <c r="W53" s="12">
        <v>0</v>
      </c>
      <c r="X53" s="8">
        <f t="shared" si="110"/>
        <v>4625</v>
      </c>
      <c r="Y53" s="9">
        <f t="shared" si="176"/>
        <v>3.6651117370750512</v>
      </c>
      <c r="Z53" s="7">
        <f t="shared" si="112"/>
        <v>18.019480519480517</v>
      </c>
      <c r="AA53" s="22"/>
      <c r="AB53" s="22"/>
      <c r="AC53" s="25"/>
      <c r="AD53" s="25"/>
      <c r="AE53" s="15"/>
      <c r="AF53" s="15"/>
      <c r="AH53" s="28"/>
      <c r="AI53" s="16"/>
      <c r="AJ53" s="12">
        <v>9</v>
      </c>
      <c r="AK53" s="12">
        <v>10</v>
      </c>
      <c r="AL53" s="12">
        <v>0</v>
      </c>
      <c r="AM53" s="12">
        <v>0</v>
      </c>
      <c r="AN53" s="8">
        <f t="shared" si="113"/>
        <v>2725</v>
      </c>
      <c r="AO53" s="9">
        <f t="shared" si="118"/>
        <v>3.4353665066126613</v>
      </c>
      <c r="AP53" s="7">
        <f t="shared" si="115"/>
        <v>16.108374384236452</v>
      </c>
      <c r="AQ53" s="22"/>
      <c r="AR53" s="22"/>
      <c r="AS53" s="25"/>
      <c r="AT53" s="25"/>
      <c r="AU53" s="15"/>
      <c r="AV53" s="15"/>
    </row>
    <row r="54" spans="2:48" x14ac:dyDescent="0.3">
      <c r="B54" s="28"/>
      <c r="C54" s="16">
        <v>50</v>
      </c>
      <c r="D54" s="12">
        <v>0</v>
      </c>
      <c r="E54" s="12">
        <v>0</v>
      </c>
      <c r="F54" s="12">
        <v>0</v>
      </c>
      <c r="G54" s="12">
        <v>0</v>
      </c>
      <c r="H54">
        <f t="shared" si="107"/>
        <v>0</v>
      </c>
      <c r="I54" s="6" t="e">
        <f t="shared" si="116"/>
        <v>#NUM!</v>
      </c>
      <c r="J54" s="7">
        <f t="shared" si="109"/>
        <v>0</v>
      </c>
      <c r="K54" s="20">
        <f t="shared" ref="K54" si="195">AVERAGE(H54:H56)</f>
        <v>0</v>
      </c>
      <c r="L54" s="20">
        <f t="shared" ref="L54" si="196">STDEV(H54:H56)</f>
        <v>0</v>
      </c>
      <c r="M54" s="23" t="e">
        <f t="shared" ref="M54" si="197">AVERAGE(I54:I56)</f>
        <v>#NUM!</v>
      </c>
      <c r="N54" s="23" t="e">
        <f t="shared" ref="N54" si="198">STDEV(I54:I56)</f>
        <v>#NUM!</v>
      </c>
      <c r="O54" s="13">
        <f t="shared" ref="O54" si="199">AVERAGE(J54:J56)</f>
        <v>0</v>
      </c>
      <c r="P54" s="13">
        <f t="shared" ref="P54" si="200">STDEV(J54:J56)</f>
        <v>0</v>
      </c>
      <c r="R54" s="28"/>
      <c r="S54" s="16">
        <v>50</v>
      </c>
      <c r="T54" s="12">
        <v>2</v>
      </c>
      <c r="U54" s="12">
        <v>0</v>
      </c>
      <c r="V54" s="12">
        <v>0</v>
      </c>
      <c r="W54" s="12">
        <v>0</v>
      </c>
      <c r="X54">
        <f t="shared" si="110"/>
        <v>50</v>
      </c>
      <c r="Y54" s="6">
        <f t="shared" si="176"/>
        <v>1.6989700043360187</v>
      </c>
      <c r="Z54" s="7">
        <f t="shared" si="112"/>
        <v>0.19480519480519479</v>
      </c>
      <c r="AA54" s="20">
        <f t="shared" ref="AA54" si="201">AVERAGE(X54:X56)</f>
        <v>16.666666666666668</v>
      </c>
      <c r="AB54" s="20">
        <f t="shared" ref="AB54" si="202">STDEV(X54:X56)</f>
        <v>28.867513459481287</v>
      </c>
      <c r="AC54" s="23" t="e">
        <f t="shared" ref="AC54" si="203">AVERAGE(Y54:Y56)</f>
        <v>#NUM!</v>
      </c>
      <c r="AD54" s="23" t="e">
        <f t="shared" ref="AD54" si="204">STDEV(Y54:Y56)</f>
        <v>#NUM!</v>
      </c>
      <c r="AE54" s="13">
        <f t="shared" ref="AE54" si="205">AVERAGE(Z54:Z56)</f>
        <v>6.4935064935064929E-2</v>
      </c>
      <c r="AF54" s="13">
        <f t="shared" ref="AF54" si="206">STDEV(Z54:Z56)</f>
        <v>0.11247083166031668</v>
      </c>
      <c r="AH54" s="28"/>
      <c r="AI54" s="16">
        <v>50</v>
      </c>
      <c r="AJ54" s="12">
        <v>0</v>
      </c>
      <c r="AK54" s="12">
        <v>0</v>
      </c>
      <c r="AL54" s="12">
        <v>0</v>
      </c>
      <c r="AM54" s="12">
        <v>0</v>
      </c>
      <c r="AN54">
        <f t="shared" si="113"/>
        <v>0</v>
      </c>
      <c r="AO54" s="6" t="e">
        <f t="shared" si="118"/>
        <v>#NUM!</v>
      </c>
      <c r="AP54" s="7">
        <f t="shared" si="115"/>
        <v>0</v>
      </c>
      <c r="AQ54" s="20">
        <f t="shared" ref="AQ54" si="207">AVERAGE(AN54:AN56)</f>
        <v>16.666666666666668</v>
      </c>
      <c r="AR54" s="20">
        <f t="shared" ref="AR54" si="208">STDEV(AN54:AN56)</f>
        <v>28.867513459481287</v>
      </c>
      <c r="AS54" s="23" t="e">
        <f t="shared" ref="AS54" si="209">AVERAGE(AO54:AO56)</f>
        <v>#NUM!</v>
      </c>
      <c r="AT54" s="23" t="e">
        <f t="shared" ref="AT54" si="210">STDEV(AO54:AO56)</f>
        <v>#NUM!</v>
      </c>
      <c r="AU54" s="13">
        <f t="shared" ref="AU54" si="211">AVERAGE(AP54:AP56)</f>
        <v>9.852216748768472E-2</v>
      </c>
      <c r="AV54" s="13">
        <f t="shared" ref="AV54" si="212">STDEV(AP54:AP56)</f>
        <v>0.17064539976048049</v>
      </c>
    </row>
    <row r="55" spans="2:48" x14ac:dyDescent="0.3">
      <c r="B55" s="28"/>
      <c r="C55" s="16"/>
      <c r="D55" s="12">
        <v>0</v>
      </c>
      <c r="E55" s="12">
        <v>0</v>
      </c>
      <c r="F55" s="12">
        <v>0</v>
      </c>
      <c r="G55" s="12">
        <v>0</v>
      </c>
      <c r="H55">
        <f t="shared" si="107"/>
        <v>0</v>
      </c>
      <c r="I55" s="6" t="e">
        <f t="shared" si="116"/>
        <v>#NUM!</v>
      </c>
      <c r="J55" s="7">
        <f t="shared" si="109"/>
        <v>0</v>
      </c>
      <c r="K55" s="21"/>
      <c r="L55" s="21"/>
      <c r="M55" s="24"/>
      <c r="N55" s="24"/>
      <c r="O55" s="14"/>
      <c r="P55" s="14"/>
      <c r="R55" s="28"/>
      <c r="S55" s="16"/>
      <c r="T55" s="12">
        <v>0</v>
      </c>
      <c r="U55" s="12">
        <v>0</v>
      </c>
      <c r="V55" s="12">
        <v>0</v>
      </c>
      <c r="W55" s="12">
        <v>0</v>
      </c>
      <c r="X55">
        <f t="shared" si="110"/>
        <v>0</v>
      </c>
      <c r="Y55" s="6" t="e">
        <f t="shared" si="176"/>
        <v>#NUM!</v>
      </c>
      <c r="Z55" s="7">
        <f t="shared" si="112"/>
        <v>0</v>
      </c>
      <c r="AA55" s="21"/>
      <c r="AB55" s="21"/>
      <c r="AC55" s="24"/>
      <c r="AD55" s="24"/>
      <c r="AE55" s="14"/>
      <c r="AF55" s="14"/>
      <c r="AH55" s="28"/>
      <c r="AI55" s="16"/>
      <c r="AJ55" s="12">
        <v>0</v>
      </c>
      <c r="AK55" s="12">
        <v>0</v>
      </c>
      <c r="AL55" s="12">
        <v>0</v>
      </c>
      <c r="AM55" s="12">
        <v>0</v>
      </c>
      <c r="AN55">
        <f t="shared" si="113"/>
        <v>0</v>
      </c>
      <c r="AO55" s="6" t="e">
        <f t="shared" si="118"/>
        <v>#NUM!</v>
      </c>
      <c r="AP55" s="7">
        <f t="shared" si="115"/>
        <v>0</v>
      </c>
      <c r="AQ55" s="21"/>
      <c r="AR55" s="21"/>
      <c r="AS55" s="24"/>
      <c r="AT55" s="24"/>
      <c r="AU55" s="14"/>
      <c r="AV55" s="14"/>
    </row>
    <row r="56" spans="2:48" x14ac:dyDescent="0.3">
      <c r="B56" s="28"/>
      <c r="C56" s="16"/>
      <c r="D56" s="12">
        <v>0</v>
      </c>
      <c r="E56" s="12">
        <v>0</v>
      </c>
      <c r="F56" s="12">
        <v>0</v>
      </c>
      <c r="G56" s="12">
        <v>0</v>
      </c>
      <c r="H56" s="8">
        <f t="shared" si="107"/>
        <v>0</v>
      </c>
      <c r="I56" s="9" t="e">
        <f t="shared" si="116"/>
        <v>#NUM!</v>
      </c>
      <c r="J56" s="7">
        <f t="shared" si="109"/>
        <v>0</v>
      </c>
      <c r="K56" s="22"/>
      <c r="L56" s="22"/>
      <c r="M56" s="25"/>
      <c r="N56" s="25"/>
      <c r="O56" s="15"/>
      <c r="P56" s="15"/>
      <c r="R56" s="28"/>
      <c r="S56" s="16"/>
      <c r="T56" s="12">
        <v>0</v>
      </c>
      <c r="U56" s="12">
        <v>0</v>
      </c>
      <c r="V56" s="12">
        <v>0</v>
      </c>
      <c r="W56" s="12">
        <v>0</v>
      </c>
      <c r="X56" s="8">
        <f t="shared" si="110"/>
        <v>0</v>
      </c>
      <c r="Y56" s="9" t="e">
        <f t="shared" si="176"/>
        <v>#NUM!</v>
      </c>
      <c r="Z56" s="7">
        <f t="shared" si="112"/>
        <v>0</v>
      </c>
      <c r="AA56" s="22"/>
      <c r="AB56" s="22"/>
      <c r="AC56" s="25"/>
      <c r="AD56" s="25"/>
      <c r="AE56" s="15"/>
      <c r="AF56" s="15"/>
      <c r="AH56" s="28"/>
      <c r="AI56" s="16"/>
      <c r="AJ56" s="12">
        <v>2</v>
      </c>
      <c r="AK56" s="12">
        <v>0</v>
      </c>
      <c r="AL56" s="12">
        <v>0</v>
      </c>
      <c r="AM56" s="12">
        <v>0</v>
      </c>
      <c r="AN56" s="8">
        <f t="shared" si="113"/>
        <v>50</v>
      </c>
      <c r="AO56" s="9">
        <f t="shared" si="118"/>
        <v>1.6989700043360187</v>
      </c>
      <c r="AP56" s="7">
        <f t="shared" si="115"/>
        <v>0.29556650246305416</v>
      </c>
      <c r="AQ56" s="22"/>
      <c r="AR56" s="22"/>
      <c r="AS56" s="25"/>
      <c r="AT56" s="25"/>
      <c r="AU56" s="15"/>
      <c r="AV56" s="15"/>
    </row>
  </sheetData>
  <mergeCells count="363">
    <mergeCell ref="AI48:AI50"/>
    <mergeCell ref="AQ48:AQ50"/>
    <mergeCell ref="AR48:AR50"/>
    <mergeCell ref="AS48:AS50"/>
    <mergeCell ref="AT48:AT50"/>
    <mergeCell ref="AU48:AU50"/>
    <mergeCell ref="AV48:AV50"/>
    <mergeCell ref="AH33:AH56"/>
    <mergeCell ref="R33:R56"/>
    <mergeCell ref="S33:S35"/>
    <mergeCell ref="AA33:AA35"/>
    <mergeCell ref="AB33:AB35"/>
    <mergeCell ref="AC33:AC35"/>
    <mergeCell ref="AD33:AD35"/>
    <mergeCell ref="AE33:AE35"/>
    <mergeCell ref="AF33:AF35"/>
    <mergeCell ref="AB48:AB50"/>
    <mergeCell ref="AC48:AC50"/>
    <mergeCell ref="AD48:AD50"/>
    <mergeCell ref="AE48:AE50"/>
    <mergeCell ref="AF48:AF50"/>
    <mergeCell ref="AA54:AA56"/>
    <mergeCell ref="AB54:AB56"/>
    <mergeCell ref="AC54:AC56"/>
    <mergeCell ref="AD54:AD56"/>
    <mergeCell ref="AE54:AE56"/>
    <mergeCell ref="AF54:AF56"/>
    <mergeCell ref="S51:S53"/>
    <mergeCell ref="AA51:AA53"/>
    <mergeCell ref="AB51:AB53"/>
    <mergeCell ref="AC51:AC53"/>
    <mergeCell ref="AS51:AS53"/>
    <mergeCell ref="AT51:AT53"/>
    <mergeCell ref="AU51:AU53"/>
    <mergeCell ref="AV51:AV53"/>
    <mergeCell ref="AI54:AI56"/>
    <mergeCell ref="AV36:AV38"/>
    <mergeCell ref="AI39:AI41"/>
    <mergeCell ref="AQ39:AQ41"/>
    <mergeCell ref="AR39:AR41"/>
    <mergeCell ref="AS39:AS41"/>
    <mergeCell ref="AT39:AT41"/>
    <mergeCell ref="AU39:AU41"/>
    <mergeCell ref="AV39:AV41"/>
    <mergeCell ref="AI36:AI38"/>
    <mergeCell ref="AQ36:AQ38"/>
    <mergeCell ref="AR36:AR38"/>
    <mergeCell ref="AS36:AS38"/>
    <mergeCell ref="AT36:AT38"/>
    <mergeCell ref="AU36:AU38"/>
    <mergeCell ref="AQ54:AQ56"/>
    <mergeCell ref="AR54:AR56"/>
    <mergeCell ref="AS54:AS56"/>
    <mergeCell ref="AT54:AT56"/>
    <mergeCell ref="AU54:AU56"/>
    <mergeCell ref="AV54:AV56"/>
    <mergeCell ref="AI51:AI53"/>
    <mergeCell ref="AQ51:AQ53"/>
    <mergeCell ref="AR51:AR53"/>
    <mergeCell ref="AS24:AS26"/>
    <mergeCell ref="AT24:AT26"/>
    <mergeCell ref="AU24:AU26"/>
    <mergeCell ref="AV24:AV26"/>
    <mergeCell ref="AV27:AV29"/>
    <mergeCell ref="AI24:AI26"/>
    <mergeCell ref="AQ24:AQ26"/>
    <mergeCell ref="AV42:AV44"/>
    <mergeCell ref="AI45:AI47"/>
    <mergeCell ref="AQ45:AQ47"/>
    <mergeCell ref="AR45:AR47"/>
    <mergeCell ref="AS45:AS47"/>
    <mergeCell ref="AT45:AT47"/>
    <mergeCell ref="AU45:AU47"/>
    <mergeCell ref="AV45:AV47"/>
    <mergeCell ref="AI42:AI44"/>
    <mergeCell ref="AQ42:AQ44"/>
    <mergeCell ref="AR42:AR44"/>
    <mergeCell ref="AS42:AS44"/>
    <mergeCell ref="AT42:AT44"/>
    <mergeCell ref="AU42:AU44"/>
    <mergeCell ref="AV12:AV14"/>
    <mergeCell ref="AI15:AI17"/>
    <mergeCell ref="AQ15:AQ17"/>
    <mergeCell ref="AR15:AR17"/>
    <mergeCell ref="AS15:AS17"/>
    <mergeCell ref="AT15:AT17"/>
    <mergeCell ref="AU15:AU17"/>
    <mergeCell ref="AV15:AV17"/>
    <mergeCell ref="AI12:AI14"/>
    <mergeCell ref="AQ12:AQ14"/>
    <mergeCell ref="AR12:AR14"/>
    <mergeCell ref="AS12:AS14"/>
    <mergeCell ref="AT12:AT14"/>
    <mergeCell ref="AU12:AU14"/>
    <mergeCell ref="AV21:AV23"/>
    <mergeCell ref="AI33:AI35"/>
    <mergeCell ref="AQ33:AQ35"/>
    <mergeCell ref="AR33:AR35"/>
    <mergeCell ref="AS33:AS35"/>
    <mergeCell ref="AT33:AT35"/>
    <mergeCell ref="AU33:AU35"/>
    <mergeCell ref="AV33:AV35"/>
    <mergeCell ref="AI27:AI29"/>
    <mergeCell ref="AQ27:AQ29"/>
    <mergeCell ref="AR27:AR29"/>
    <mergeCell ref="AS27:AS29"/>
    <mergeCell ref="AT27:AT29"/>
    <mergeCell ref="AU27:AU29"/>
    <mergeCell ref="AQ31:AR31"/>
    <mergeCell ref="AS31:AT31"/>
    <mergeCell ref="AU31:AV31"/>
    <mergeCell ref="AR24:AR26"/>
    <mergeCell ref="AH2:AV2"/>
    <mergeCell ref="AQ4:AR4"/>
    <mergeCell ref="AS4:AT4"/>
    <mergeCell ref="AU4:AV4"/>
    <mergeCell ref="AI6:AI8"/>
    <mergeCell ref="AQ6:AQ8"/>
    <mergeCell ref="AR6:AR8"/>
    <mergeCell ref="AS6:AS8"/>
    <mergeCell ref="AT6:AT8"/>
    <mergeCell ref="AU6:AU8"/>
    <mergeCell ref="AV6:AV8"/>
    <mergeCell ref="AI9:AI11"/>
    <mergeCell ref="AQ9:AQ11"/>
    <mergeCell ref="AR9:AR11"/>
    <mergeCell ref="AS9:AS11"/>
    <mergeCell ref="AT9:AT11"/>
    <mergeCell ref="AU9:AU11"/>
    <mergeCell ref="AV9:AV11"/>
    <mergeCell ref="AH6:AH29"/>
    <mergeCell ref="AI18:AI20"/>
    <mergeCell ref="AQ18:AQ20"/>
    <mergeCell ref="AR18:AR20"/>
    <mergeCell ref="AS18:AS20"/>
    <mergeCell ref="AT18:AT20"/>
    <mergeCell ref="AU18:AU20"/>
    <mergeCell ref="AV18:AV20"/>
    <mergeCell ref="AI21:AI23"/>
    <mergeCell ref="AQ21:AQ23"/>
    <mergeCell ref="AR21:AR23"/>
    <mergeCell ref="AS21:AS23"/>
    <mergeCell ref="AT21:AT23"/>
    <mergeCell ref="AU21:AU23"/>
    <mergeCell ref="AE45:AE47"/>
    <mergeCell ref="AF45:AF47"/>
    <mergeCell ref="S42:S44"/>
    <mergeCell ref="AA42:AA44"/>
    <mergeCell ref="AB42:AB44"/>
    <mergeCell ref="AC42:AC44"/>
    <mergeCell ref="AD42:AD44"/>
    <mergeCell ref="AE42:AE44"/>
    <mergeCell ref="AF51:AF53"/>
    <mergeCell ref="S48:S50"/>
    <mergeCell ref="AA48:AA50"/>
    <mergeCell ref="S54:S56"/>
    <mergeCell ref="AF36:AF38"/>
    <mergeCell ref="S39:S41"/>
    <mergeCell ref="AA39:AA41"/>
    <mergeCell ref="AB39:AB41"/>
    <mergeCell ref="AC39:AC41"/>
    <mergeCell ref="AD39:AD41"/>
    <mergeCell ref="AE39:AE41"/>
    <mergeCell ref="AF39:AF41"/>
    <mergeCell ref="S36:S38"/>
    <mergeCell ref="AA36:AA38"/>
    <mergeCell ref="AB36:AB38"/>
    <mergeCell ref="AC36:AC38"/>
    <mergeCell ref="AD36:AD38"/>
    <mergeCell ref="AE36:AE38"/>
    <mergeCell ref="S27:S29"/>
    <mergeCell ref="AA27:AA29"/>
    <mergeCell ref="AB27:AB29"/>
    <mergeCell ref="AC27:AC29"/>
    <mergeCell ref="AD27:AD29"/>
    <mergeCell ref="AE27:AE29"/>
    <mergeCell ref="AA31:AB31"/>
    <mergeCell ref="AC31:AD31"/>
    <mergeCell ref="AE31:AF31"/>
    <mergeCell ref="AD51:AD53"/>
    <mergeCell ref="AE51:AE53"/>
    <mergeCell ref="AF42:AF44"/>
    <mergeCell ref="S45:S47"/>
    <mergeCell ref="AA45:AA47"/>
    <mergeCell ref="AB45:AB47"/>
    <mergeCell ref="AC45:AC47"/>
    <mergeCell ref="AD45:AD47"/>
    <mergeCell ref="AF24:AF26"/>
    <mergeCell ref="AF27:AF29"/>
    <mergeCell ref="AF18:AF20"/>
    <mergeCell ref="S21:S23"/>
    <mergeCell ref="AA21:AA23"/>
    <mergeCell ref="AB21:AB23"/>
    <mergeCell ref="AC21:AC23"/>
    <mergeCell ref="AD21:AD23"/>
    <mergeCell ref="AE21:AE23"/>
    <mergeCell ref="AF12:AF14"/>
    <mergeCell ref="S15:S17"/>
    <mergeCell ref="AA15:AA17"/>
    <mergeCell ref="AB15:AB17"/>
    <mergeCell ref="AC15:AC17"/>
    <mergeCell ref="AD15:AD17"/>
    <mergeCell ref="AE15:AE17"/>
    <mergeCell ref="AF15:AF17"/>
    <mergeCell ref="S12:S14"/>
    <mergeCell ref="AA12:AA14"/>
    <mergeCell ref="AB12:AB14"/>
    <mergeCell ref="AC12:AC14"/>
    <mergeCell ref="AD12:AD14"/>
    <mergeCell ref="AE12:AE14"/>
    <mergeCell ref="AF21:AF23"/>
    <mergeCell ref="S24:S26"/>
    <mergeCell ref="AA24:AA26"/>
    <mergeCell ref="S18:S20"/>
    <mergeCell ref="AA18:AA20"/>
    <mergeCell ref="AB18:AB20"/>
    <mergeCell ref="AC18:AC20"/>
    <mergeCell ref="AD18:AD20"/>
    <mergeCell ref="AE18:AE20"/>
    <mergeCell ref="R2:AF2"/>
    <mergeCell ref="AA4:AB4"/>
    <mergeCell ref="AC4:AD4"/>
    <mergeCell ref="AE4:AF4"/>
    <mergeCell ref="S6:S8"/>
    <mergeCell ref="AA6:AA8"/>
    <mergeCell ref="AB6:AB8"/>
    <mergeCell ref="AC6:AC8"/>
    <mergeCell ref="AD6:AD8"/>
    <mergeCell ref="AE6:AE8"/>
    <mergeCell ref="AF6:AF8"/>
    <mergeCell ref="S9:S11"/>
    <mergeCell ref="AA9:AA11"/>
    <mergeCell ref="AB9:AB11"/>
    <mergeCell ref="AC9:AC11"/>
    <mergeCell ref="AD9:AD11"/>
    <mergeCell ref="AE9:AE11"/>
    <mergeCell ref="AF9:AF11"/>
    <mergeCell ref="R6:R29"/>
    <mergeCell ref="AB24:AB26"/>
    <mergeCell ref="AC24:AC26"/>
    <mergeCell ref="AD24:AD26"/>
    <mergeCell ref="AE24:AE26"/>
    <mergeCell ref="O51:O53"/>
    <mergeCell ref="P42:P44"/>
    <mergeCell ref="C45:C47"/>
    <mergeCell ref="K45:K47"/>
    <mergeCell ref="L45:L47"/>
    <mergeCell ref="M45:M47"/>
    <mergeCell ref="N45:N47"/>
    <mergeCell ref="O45:O47"/>
    <mergeCell ref="P45:P47"/>
    <mergeCell ref="C42:C44"/>
    <mergeCell ref="K42:K44"/>
    <mergeCell ref="L42:L44"/>
    <mergeCell ref="M42:M44"/>
    <mergeCell ref="N42:N44"/>
    <mergeCell ref="O42:O44"/>
    <mergeCell ref="P51:P53"/>
    <mergeCell ref="C54:C56"/>
    <mergeCell ref="K54:K56"/>
    <mergeCell ref="C48:C50"/>
    <mergeCell ref="K48:K50"/>
    <mergeCell ref="L48:L50"/>
    <mergeCell ref="M48:M50"/>
    <mergeCell ref="N48:N50"/>
    <mergeCell ref="O48:O50"/>
    <mergeCell ref="P48:P50"/>
    <mergeCell ref="K39:K41"/>
    <mergeCell ref="L39:L41"/>
    <mergeCell ref="M39:M41"/>
    <mergeCell ref="N39:N41"/>
    <mergeCell ref="O39:O41"/>
    <mergeCell ref="P39:P41"/>
    <mergeCell ref="C36:C38"/>
    <mergeCell ref="K36:K38"/>
    <mergeCell ref="L36:L38"/>
    <mergeCell ref="M36:M38"/>
    <mergeCell ref="N36:N38"/>
    <mergeCell ref="O36:O38"/>
    <mergeCell ref="P36:P38"/>
    <mergeCell ref="C39:C41"/>
    <mergeCell ref="B33:B56"/>
    <mergeCell ref="C33:C35"/>
    <mergeCell ref="K33:K35"/>
    <mergeCell ref="L33:L35"/>
    <mergeCell ref="M33:M35"/>
    <mergeCell ref="N33:N35"/>
    <mergeCell ref="O33:O35"/>
    <mergeCell ref="P33:P35"/>
    <mergeCell ref="L54:L56"/>
    <mergeCell ref="M54:M56"/>
    <mergeCell ref="N54:N56"/>
    <mergeCell ref="O54:O56"/>
    <mergeCell ref="P54:P56"/>
    <mergeCell ref="C51:C53"/>
    <mergeCell ref="K51:K53"/>
    <mergeCell ref="L51:L53"/>
    <mergeCell ref="M51:M53"/>
    <mergeCell ref="N51:N53"/>
    <mergeCell ref="K31:L31"/>
    <mergeCell ref="M31:N31"/>
    <mergeCell ref="O31:P31"/>
    <mergeCell ref="C15:C17"/>
    <mergeCell ref="B2:P2"/>
    <mergeCell ref="O12:O14"/>
    <mergeCell ref="P12:P14"/>
    <mergeCell ref="K15:K17"/>
    <mergeCell ref="L15:L17"/>
    <mergeCell ref="M15:M17"/>
    <mergeCell ref="N15:N17"/>
    <mergeCell ref="O15:O17"/>
    <mergeCell ref="P15:P17"/>
    <mergeCell ref="C12:C14"/>
    <mergeCell ref="K12:K14"/>
    <mergeCell ref="L12:L14"/>
    <mergeCell ref="M12:M14"/>
    <mergeCell ref="N12:N14"/>
    <mergeCell ref="O6:O8"/>
    <mergeCell ref="P6:P8"/>
    <mergeCell ref="K9:K11"/>
    <mergeCell ref="L9:L11"/>
    <mergeCell ref="M9:M11"/>
    <mergeCell ref="N9:N11"/>
    <mergeCell ref="B6:B29"/>
    <mergeCell ref="C18:C20"/>
    <mergeCell ref="K18:K20"/>
    <mergeCell ref="L18:L20"/>
    <mergeCell ref="M18:M20"/>
    <mergeCell ref="N18:N20"/>
    <mergeCell ref="O18:O20"/>
    <mergeCell ref="P18:P20"/>
    <mergeCell ref="O9:O11"/>
    <mergeCell ref="P9:P11"/>
    <mergeCell ref="C6:C8"/>
    <mergeCell ref="C9:C11"/>
    <mergeCell ref="K4:L4"/>
    <mergeCell ref="M4:N4"/>
    <mergeCell ref="O4:P4"/>
    <mergeCell ref="K6:K8"/>
    <mergeCell ref="L6:L8"/>
    <mergeCell ref="M6:M8"/>
    <mergeCell ref="N6:N8"/>
    <mergeCell ref="P24:P26"/>
    <mergeCell ref="P27:P29"/>
    <mergeCell ref="C27:C29"/>
    <mergeCell ref="K27:K29"/>
    <mergeCell ref="L27:L29"/>
    <mergeCell ref="M27:M29"/>
    <mergeCell ref="N27:N29"/>
    <mergeCell ref="O27:O29"/>
    <mergeCell ref="C21:C23"/>
    <mergeCell ref="K21:K23"/>
    <mergeCell ref="L21:L23"/>
    <mergeCell ref="M21:M23"/>
    <mergeCell ref="N21:N23"/>
    <mergeCell ref="O21:O23"/>
    <mergeCell ref="P21:P23"/>
    <mergeCell ref="C24:C26"/>
    <mergeCell ref="K24:K26"/>
    <mergeCell ref="L24:L26"/>
    <mergeCell ref="M24:M26"/>
    <mergeCell ref="N24:N26"/>
    <mergeCell ref="O24:O26"/>
  </mergeCell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Haemophilus_Moraxella_Streptoco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Ewelinka</dc:creator>
  <cp:lastModifiedBy>prof. Robert Bucki</cp:lastModifiedBy>
  <cp:lastPrinted>2021-01-04T11:30:38Z</cp:lastPrinted>
  <dcterms:created xsi:type="dcterms:W3CDTF">2020-12-30T12:34:20Z</dcterms:created>
  <dcterms:modified xsi:type="dcterms:W3CDTF">2022-07-13T13:13:45Z</dcterms:modified>
</cp:coreProperties>
</file>